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510" windowWidth="19980" windowHeight="7650"/>
  </bookViews>
  <sheets>
    <sheet name="CCB" sheetId="1" r:id="rId1"/>
    <sheet name="Payment Schedule" sheetId="3" r:id="rId2"/>
  </sheets>
  <definedNames>
    <definedName name="_xlnm.Print_Area" localSheetId="0">CCB!$A$1:$B$37</definedName>
    <definedName name="_xlnm.Print_Area" localSheetId="1">'Payment Schedule'!$A$1:$E$44</definedName>
  </definedNames>
  <calcPr calcId="145621"/>
</workbook>
</file>

<file path=xl/calcChain.xml><?xml version="1.0" encoding="utf-8"?>
<calcChain xmlns="http://schemas.openxmlformats.org/spreadsheetml/2006/main">
  <c r="C36" i="3" l="1"/>
  <c r="B16" i="1" l="1"/>
  <c r="E21" i="3" l="1"/>
  <c r="C16" i="3" l="1"/>
  <c r="C14" i="3"/>
  <c r="C12" i="3"/>
  <c r="K34" i="3" l="1"/>
  <c r="J34" i="3"/>
  <c r="M4" i="3"/>
  <c r="O18" i="3" l="1"/>
  <c r="O22" i="3" l="1"/>
  <c r="O23" i="3"/>
  <c r="O27" i="3"/>
  <c r="O31" i="3"/>
  <c r="O24" i="3"/>
  <c r="O28" i="3"/>
  <c r="O32" i="3"/>
  <c r="O25" i="3"/>
  <c r="O29" i="3"/>
  <c r="O33" i="3"/>
  <c r="O26" i="3"/>
  <c r="O30" i="3"/>
  <c r="O21" i="3"/>
  <c r="O34" i="3" l="1"/>
  <c r="B23" i="1"/>
  <c r="B18" i="1"/>
  <c r="B20" i="1" l="1"/>
  <c r="B25" i="1"/>
  <c r="N18" i="3"/>
  <c r="O9" i="3" l="1"/>
  <c r="L22" i="3" s="1"/>
  <c r="B29" i="1"/>
  <c r="B28" i="1"/>
  <c r="N26" i="3"/>
  <c r="N27" i="3"/>
  <c r="N32" i="3"/>
  <c r="N24" i="3"/>
  <c r="N30" i="3"/>
  <c r="N31" i="3"/>
  <c r="N25" i="3"/>
  <c r="N21" i="3"/>
  <c r="Q21" i="3" s="1"/>
  <c r="N29" i="3"/>
  <c r="N22" i="3"/>
  <c r="N23" i="3"/>
  <c r="N28" i="3"/>
  <c r="N33" i="3"/>
  <c r="B30" i="1" l="1"/>
  <c r="B31" i="1" s="1"/>
  <c r="Q22" i="3"/>
  <c r="P22" i="3"/>
  <c r="L24" i="3"/>
  <c r="L27" i="3"/>
  <c r="L30" i="3"/>
  <c r="L32" i="3"/>
  <c r="Q18" i="3"/>
  <c r="L28" i="3"/>
  <c r="L26" i="3"/>
  <c r="L25" i="3"/>
  <c r="L23" i="3"/>
  <c r="L31" i="3"/>
  <c r="L29" i="3"/>
  <c r="L33" i="3"/>
  <c r="N34" i="3"/>
  <c r="Q25" i="3" l="1"/>
  <c r="D25" i="3" s="1"/>
  <c r="P25" i="3"/>
  <c r="E25" i="3" s="1"/>
  <c r="Q29" i="3"/>
  <c r="D29" i="3" s="1"/>
  <c r="P29" i="3"/>
  <c r="E29" i="3" s="1"/>
  <c r="Q30" i="3"/>
  <c r="P30" i="3"/>
  <c r="E30" i="3" s="1"/>
  <c r="Q31" i="3"/>
  <c r="D31" i="3" s="1"/>
  <c r="P31" i="3"/>
  <c r="E31" i="3" s="1"/>
  <c r="Q28" i="3"/>
  <c r="D28" i="3" s="1"/>
  <c r="P28" i="3"/>
  <c r="E28" i="3" s="1"/>
  <c r="Q27" i="3"/>
  <c r="P27" i="3"/>
  <c r="E27" i="3" s="1"/>
  <c r="Q23" i="3"/>
  <c r="P23" i="3"/>
  <c r="Q24" i="3"/>
  <c r="P24" i="3"/>
  <c r="Q33" i="3"/>
  <c r="D33" i="3" s="1"/>
  <c r="P33" i="3"/>
  <c r="E33" i="3" s="1"/>
  <c r="Q32" i="3"/>
  <c r="D32" i="3" s="1"/>
  <c r="P32" i="3"/>
  <c r="E32" i="3" s="1"/>
  <c r="Q26" i="3"/>
  <c r="D26" i="3" s="1"/>
  <c r="P26" i="3"/>
  <c r="E26" i="3" s="1"/>
  <c r="D27" i="3"/>
  <c r="L34" i="3"/>
  <c r="D30" i="3"/>
  <c r="E22" i="3"/>
  <c r="E23" i="3" l="1"/>
  <c r="D22" i="3" l="1"/>
  <c r="P34" i="3" l="1"/>
  <c r="E24" i="3"/>
  <c r="E34" i="3" s="1"/>
  <c r="D24" i="3"/>
  <c r="D23" i="3"/>
  <c r="C38" i="3" l="1"/>
  <c r="D34" i="3"/>
  <c r="Q34" i="3"/>
</calcChain>
</file>

<file path=xl/sharedStrings.xml><?xml version="1.0" encoding="utf-8"?>
<sst xmlns="http://schemas.openxmlformats.org/spreadsheetml/2006/main" count="352" uniqueCount="338">
  <si>
    <t>RATE PER SFT (in INR)</t>
  </si>
  <si>
    <t>SNN CLERMONT</t>
  </si>
  <si>
    <t>Apartment Number:</t>
  </si>
  <si>
    <t>Apartment Value</t>
  </si>
  <si>
    <t>Land Cost</t>
  </si>
  <si>
    <t>BWSSB</t>
  </si>
  <si>
    <t>Club House</t>
  </si>
  <si>
    <t xml:space="preserve">% on Apt + + + </t>
  </si>
  <si>
    <t>% on oth + + +</t>
  </si>
  <si>
    <t>Amount</t>
  </si>
  <si>
    <t>Total:</t>
  </si>
  <si>
    <t>Total</t>
  </si>
  <si>
    <t>Payment Schedule</t>
  </si>
  <si>
    <t>Installments</t>
  </si>
  <si>
    <t>Break up</t>
  </si>
  <si>
    <t>Date</t>
  </si>
  <si>
    <t>Amount (Rs)</t>
  </si>
  <si>
    <t>Booking</t>
  </si>
  <si>
    <t>At the time of Booking</t>
  </si>
  <si>
    <t xml:space="preserve">Sale Agreement </t>
  </si>
  <si>
    <t>(25% - Booking Amount)</t>
  </si>
  <si>
    <t>Signing of Agreement</t>
  </si>
  <si>
    <t xml:space="preserve">1st Installment </t>
  </si>
  <si>
    <t>On Completion of Ground Floor</t>
  </si>
  <si>
    <t xml:space="preserve">2nd Installment </t>
  </si>
  <si>
    <t>7% + 25% of Other Charges</t>
  </si>
  <si>
    <t>On Completion of 9th floor Roof</t>
  </si>
  <si>
    <t xml:space="preserve">3rd Installment </t>
  </si>
  <si>
    <t>On Completion of 13th floor Roof</t>
  </si>
  <si>
    <t xml:space="preserve">4th Installment </t>
  </si>
  <si>
    <t>On Completion of 17th floor Roof</t>
  </si>
  <si>
    <t xml:space="preserve">5th Installment </t>
  </si>
  <si>
    <t>On Completion of 21st floor Roof</t>
  </si>
  <si>
    <t xml:space="preserve">6th Installment </t>
  </si>
  <si>
    <t>On Completion of 25th floor Roof</t>
  </si>
  <si>
    <t xml:space="preserve">7th Installment </t>
  </si>
  <si>
    <t>On Completion of 29th floor Roof</t>
  </si>
  <si>
    <t xml:space="preserve">8th Installment </t>
  </si>
  <si>
    <t>On Completion of 33rd floor Roof</t>
  </si>
  <si>
    <t xml:space="preserve">9th Installment </t>
  </si>
  <si>
    <t>On Completion of top floor Roof</t>
  </si>
  <si>
    <t xml:space="preserve">10th Installment </t>
  </si>
  <si>
    <t>On Completion of External Painting</t>
  </si>
  <si>
    <t xml:space="preserve">11st Installment </t>
  </si>
  <si>
    <t xml:space="preserve">Intimation -Apartment Handover   </t>
  </si>
  <si>
    <t>Applicant Name:</t>
  </si>
  <si>
    <t>Co-applicant Name:</t>
  </si>
  <si>
    <t>Taxes</t>
  </si>
  <si>
    <t>Co-Applicant Name:</t>
  </si>
  <si>
    <t xml:space="preserve">Floor  </t>
  </si>
  <si>
    <t>Super Built-up Area (in sq.ft)</t>
  </si>
  <si>
    <t>Base Rate per Sft (in INR)</t>
  </si>
  <si>
    <t>Floor Rise (in INR)</t>
  </si>
  <si>
    <t>Finishing Charges (in INR)</t>
  </si>
  <si>
    <t>Cost of the Property</t>
  </si>
  <si>
    <t>Other Charges</t>
  </si>
  <si>
    <t>BESCOM &amp; BWSSB Charges</t>
  </si>
  <si>
    <t>Club House Charges</t>
  </si>
  <si>
    <t>Total other Charges</t>
  </si>
  <si>
    <t>Total Taxes</t>
  </si>
  <si>
    <t>Grand Total</t>
  </si>
  <si>
    <t>Note:</t>
  </si>
  <si>
    <t>1. Advance Maintenance @ 85/- per Sq.Ft, Corpus Fund @ 85/- Per Sq.Ft, Legal &amp; Khata Charges @ 40/- per Sq.Ft, plus Applicable Taxes shall be paid at the time of Registration.</t>
  </si>
  <si>
    <t xml:space="preserve">6% + 25% of Other Charges  </t>
  </si>
  <si>
    <t>Total Due:</t>
  </si>
  <si>
    <t>Total Receipts:</t>
  </si>
  <si>
    <t>Balance Due:</t>
  </si>
  <si>
    <t>T3 1A</t>
  </si>
  <si>
    <t>T3 1B</t>
  </si>
  <si>
    <t>T3 2A</t>
  </si>
  <si>
    <t>T3 2B</t>
  </si>
  <si>
    <t>T3 3A</t>
  </si>
  <si>
    <t>T3 3B</t>
  </si>
  <si>
    <t>T3 4A</t>
  </si>
  <si>
    <t>T3 4B</t>
  </si>
  <si>
    <t>T3 5A</t>
  </si>
  <si>
    <t>T3 5B</t>
  </si>
  <si>
    <t>T3 6A</t>
  </si>
  <si>
    <t>T3 6B</t>
  </si>
  <si>
    <t>T3 7A</t>
  </si>
  <si>
    <t>T3 7B</t>
  </si>
  <si>
    <t>T3 8A</t>
  </si>
  <si>
    <t>T3 8B</t>
  </si>
  <si>
    <t>T3 9A</t>
  </si>
  <si>
    <t>T3 9B</t>
  </si>
  <si>
    <t>T3 10A</t>
  </si>
  <si>
    <t>T3 10B</t>
  </si>
  <si>
    <t>T3 11A</t>
  </si>
  <si>
    <t>T3 12B</t>
  </si>
  <si>
    <t>T3 13A</t>
  </si>
  <si>
    <t>T3 13B</t>
  </si>
  <si>
    <t>T3 14B</t>
  </si>
  <si>
    <t>T3 15A</t>
  </si>
  <si>
    <t>T3 15B</t>
  </si>
  <si>
    <t>T3 16A</t>
  </si>
  <si>
    <t>T3 16B</t>
  </si>
  <si>
    <t>T3 17A</t>
  </si>
  <si>
    <t>T3 17B</t>
  </si>
  <si>
    <t>T3 18A</t>
  </si>
  <si>
    <t>T3 18B</t>
  </si>
  <si>
    <t>T3 19A</t>
  </si>
  <si>
    <t>T3 19B</t>
  </si>
  <si>
    <t>T3 20A</t>
  </si>
  <si>
    <t>T3 20B</t>
  </si>
  <si>
    <t>T3 21A</t>
  </si>
  <si>
    <t>T3 21B</t>
  </si>
  <si>
    <t>T3 22A</t>
  </si>
  <si>
    <t>T3 22B</t>
  </si>
  <si>
    <t>T3 23A</t>
  </si>
  <si>
    <t>T3 23B</t>
  </si>
  <si>
    <t>T3 24A</t>
  </si>
  <si>
    <t>T3 24B</t>
  </si>
  <si>
    <t>T3 25A</t>
  </si>
  <si>
    <t>T3 25B</t>
  </si>
  <si>
    <t>T3 26A</t>
  </si>
  <si>
    <t>T3 26B</t>
  </si>
  <si>
    <t>T3 27A</t>
  </si>
  <si>
    <t>T3 27B</t>
  </si>
  <si>
    <t>T3 28A</t>
  </si>
  <si>
    <t>T3 28B</t>
  </si>
  <si>
    <t>T3 29A</t>
  </si>
  <si>
    <t>T3 29B</t>
  </si>
  <si>
    <t>T3 30A</t>
  </si>
  <si>
    <t>T3 30B</t>
  </si>
  <si>
    <t>T3 31A</t>
  </si>
  <si>
    <t>T3 31B</t>
  </si>
  <si>
    <t>T3 32A</t>
  </si>
  <si>
    <t>T3 32B</t>
  </si>
  <si>
    <t>T3 33A</t>
  </si>
  <si>
    <t>T3 33B</t>
  </si>
  <si>
    <t>T3 34A</t>
  </si>
  <si>
    <t>T3 34B</t>
  </si>
  <si>
    <t>T3 35A</t>
  </si>
  <si>
    <t>T3 35B</t>
  </si>
  <si>
    <t>T3 36A</t>
  </si>
  <si>
    <t>T3 36B</t>
  </si>
  <si>
    <t>T3 37A</t>
  </si>
  <si>
    <t>T3 37B</t>
  </si>
  <si>
    <t>T3 38A</t>
  </si>
  <si>
    <t>T3 38B</t>
  </si>
  <si>
    <t>T4 1A</t>
  </si>
  <si>
    <t>T4 1B</t>
  </si>
  <si>
    <t>T4 2A</t>
  </si>
  <si>
    <t>T4 2B</t>
  </si>
  <si>
    <t>T4 3A</t>
  </si>
  <si>
    <t>T4 3B</t>
  </si>
  <si>
    <t>T4 4A</t>
  </si>
  <si>
    <t>T4 4B</t>
  </si>
  <si>
    <t>T4 5A</t>
  </si>
  <si>
    <t>T4 5B</t>
  </si>
  <si>
    <t>T4 6A</t>
  </si>
  <si>
    <t>T4 6B</t>
  </si>
  <si>
    <t>T4 7A</t>
  </si>
  <si>
    <t>T4 7B</t>
  </si>
  <si>
    <t>T4 8A</t>
  </si>
  <si>
    <t>T4 8B</t>
  </si>
  <si>
    <t>T4 9A</t>
  </si>
  <si>
    <t>T4 9B</t>
  </si>
  <si>
    <t>T4 10A</t>
  </si>
  <si>
    <t>T4 10B</t>
  </si>
  <si>
    <t>T4 11A</t>
  </si>
  <si>
    <t>T4 11B</t>
  </si>
  <si>
    <t>T4 12A</t>
  </si>
  <si>
    <t>T4 12B</t>
  </si>
  <si>
    <t>T4 13A</t>
  </si>
  <si>
    <t>T4 13B</t>
  </si>
  <si>
    <t>T4 14A</t>
  </si>
  <si>
    <t>T4 14B</t>
  </si>
  <si>
    <t>T4 15A</t>
  </si>
  <si>
    <t>T4 15B</t>
  </si>
  <si>
    <t>T4 16A</t>
  </si>
  <si>
    <t>T4 16B</t>
  </si>
  <si>
    <t>T4 17A</t>
  </si>
  <si>
    <t>T4 17B</t>
  </si>
  <si>
    <t>T4 18A</t>
  </si>
  <si>
    <t>T4 18B</t>
  </si>
  <si>
    <t>T4 19A</t>
  </si>
  <si>
    <t>T4 19B</t>
  </si>
  <si>
    <t>T4 20A</t>
  </si>
  <si>
    <t>T4 20B</t>
  </si>
  <si>
    <t>T4 21A</t>
  </si>
  <si>
    <t>T4 21B</t>
  </si>
  <si>
    <t>T4 22A</t>
  </si>
  <si>
    <t>T4 22B</t>
  </si>
  <si>
    <t>T4 23A</t>
  </si>
  <si>
    <t>T4 23B</t>
  </si>
  <si>
    <t>T4 24A</t>
  </si>
  <si>
    <t>T4 24B</t>
  </si>
  <si>
    <t>T4 25A</t>
  </si>
  <si>
    <t>T4 25B</t>
  </si>
  <si>
    <t>T4 26A</t>
  </si>
  <si>
    <t>T4 26B</t>
  </si>
  <si>
    <t>T4 27A</t>
  </si>
  <si>
    <t>T4 27B</t>
  </si>
  <si>
    <t>T4 28A</t>
  </si>
  <si>
    <t>T4 28B</t>
  </si>
  <si>
    <t>T4 29A</t>
  </si>
  <si>
    <t>T4 29B</t>
  </si>
  <si>
    <t>T4 30A</t>
  </si>
  <si>
    <t>T4 30B</t>
  </si>
  <si>
    <t>T4 31A</t>
  </si>
  <si>
    <t>T4 31B</t>
  </si>
  <si>
    <t>T4 32A</t>
  </si>
  <si>
    <t>T4 32B</t>
  </si>
  <si>
    <t>T4 33A</t>
  </si>
  <si>
    <t>T4 33B</t>
  </si>
  <si>
    <t>T4 34A</t>
  </si>
  <si>
    <t>T4 34B</t>
  </si>
  <si>
    <t>T4 35A</t>
  </si>
  <si>
    <t>T4 35B</t>
  </si>
  <si>
    <t>T4 36A</t>
  </si>
  <si>
    <t>T4 36B</t>
  </si>
  <si>
    <t>T4 37A</t>
  </si>
  <si>
    <t>T4 37B</t>
  </si>
  <si>
    <t>T4 38A</t>
  </si>
  <si>
    <t>T4 38B</t>
  </si>
  <si>
    <t>T4 1V</t>
  </si>
  <si>
    <t>T4 2V</t>
  </si>
  <si>
    <t>T4 3V</t>
  </si>
  <si>
    <t>T4 4V</t>
  </si>
  <si>
    <t>T4 5V</t>
  </si>
  <si>
    <t>T4 6V</t>
  </si>
  <si>
    <t>T4 7V</t>
  </si>
  <si>
    <t>T4 8V</t>
  </si>
  <si>
    <t>T4 9V</t>
  </si>
  <si>
    <t>T4 10V</t>
  </si>
  <si>
    <t>T4 11V</t>
  </si>
  <si>
    <t>T4 12V</t>
  </si>
  <si>
    <t>T4 13V</t>
  </si>
  <si>
    <t>T4 14V</t>
  </si>
  <si>
    <t>T4 15V</t>
  </si>
  <si>
    <t>T4 16V</t>
  </si>
  <si>
    <t>T4 17V</t>
  </si>
  <si>
    <t>T4 18V</t>
  </si>
  <si>
    <t>T4 19V</t>
  </si>
  <si>
    <t>T4 20V</t>
  </si>
  <si>
    <t>T4 21V</t>
  </si>
  <si>
    <t>T4 22V</t>
  </si>
  <si>
    <t>T4 23V</t>
  </si>
  <si>
    <t>T4 24V</t>
  </si>
  <si>
    <t>T4 25V</t>
  </si>
  <si>
    <t>T4 26V</t>
  </si>
  <si>
    <t>T4 27V</t>
  </si>
  <si>
    <t>T4 28V</t>
  </si>
  <si>
    <t>T4 29V</t>
  </si>
  <si>
    <t>T4 30V</t>
  </si>
  <si>
    <t>T4 31V</t>
  </si>
  <si>
    <t>T4 32V</t>
  </si>
  <si>
    <t>T4 33V</t>
  </si>
  <si>
    <t>T4 34V</t>
  </si>
  <si>
    <t>T4 35V</t>
  </si>
  <si>
    <t>T4 36V</t>
  </si>
  <si>
    <t>T4 37V</t>
  </si>
  <si>
    <t>T4 38V</t>
  </si>
  <si>
    <t>T5 1A</t>
  </si>
  <si>
    <t>T5 1B</t>
  </si>
  <si>
    <t>T5 2A</t>
  </si>
  <si>
    <t>T5 2B</t>
  </si>
  <si>
    <t>T5 3A</t>
  </si>
  <si>
    <t>T5 3B</t>
  </si>
  <si>
    <t>T5 4A</t>
  </si>
  <si>
    <t>T5 4B</t>
  </si>
  <si>
    <t>T5 5A</t>
  </si>
  <si>
    <t>T5 5B</t>
  </si>
  <si>
    <t>T5 6A</t>
  </si>
  <si>
    <t>T5 6B</t>
  </si>
  <si>
    <t>T5 7A</t>
  </si>
  <si>
    <t>T5 7B</t>
  </si>
  <si>
    <t>T5 8A</t>
  </si>
  <si>
    <t>T5 8B</t>
  </si>
  <si>
    <t>T5 9A</t>
  </si>
  <si>
    <t>T5 9B</t>
  </si>
  <si>
    <t>T5 10A</t>
  </si>
  <si>
    <t>T5 10B</t>
  </si>
  <si>
    <t>T5 11A</t>
  </si>
  <si>
    <t>T5 11B</t>
  </si>
  <si>
    <t>T5 12A</t>
  </si>
  <si>
    <t>T5 12B</t>
  </si>
  <si>
    <t>T5 13A</t>
  </si>
  <si>
    <t>T5 13B</t>
  </si>
  <si>
    <t>T5 14A</t>
  </si>
  <si>
    <t>T5 14B</t>
  </si>
  <si>
    <t>T5 15A</t>
  </si>
  <si>
    <t>T5 15B</t>
  </si>
  <si>
    <t>T5 16A</t>
  </si>
  <si>
    <t>T5 16B</t>
  </si>
  <si>
    <t>T5 17A</t>
  </si>
  <si>
    <t>T5 17B</t>
  </si>
  <si>
    <t>T5 18A</t>
  </si>
  <si>
    <t>T5 18B</t>
  </si>
  <si>
    <t>T5 19A</t>
  </si>
  <si>
    <t>T5 19B</t>
  </si>
  <si>
    <t>T5 20A</t>
  </si>
  <si>
    <t>T5 20B</t>
  </si>
  <si>
    <t>T5 21A</t>
  </si>
  <si>
    <t>T5 21B</t>
  </si>
  <si>
    <t>T5 22A</t>
  </si>
  <si>
    <t>T5 22B</t>
  </si>
  <si>
    <t>T5 23A</t>
  </si>
  <si>
    <t>T5 23B</t>
  </si>
  <si>
    <t>T5 24A</t>
  </si>
  <si>
    <t>T5 24B</t>
  </si>
  <si>
    <t>T5 25A</t>
  </si>
  <si>
    <t>T5 25B</t>
  </si>
  <si>
    <t>T5 26A</t>
  </si>
  <si>
    <t>T5 26B</t>
  </si>
  <si>
    <t>T5 27A</t>
  </si>
  <si>
    <t>T5 27B</t>
  </si>
  <si>
    <t>T5 28A</t>
  </si>
  <si>
    <t>T5 28B</t>
  </si>
  <si>
    <t>T5 29A</t>
  </si>
  <si>
    <t>T5 29B</t>
  </si>
  <si>
    <t>T5 30A</t>
  </si>
  <si>
    <t>T5 30B</t>
  </si>
  <si>
    <t>T5 31A</t>
  </si>
  <si>
    <t>T5 31B</t>
  </si>
  <si>
    <t>T5 32A</t>
  </si>
  <si>
    <t>T5 32B</t>
  </si>
  <si>
    <t>T5 33A</t>
  </si>
  <si>
    <t>T5 33B</t>
  </si>
  <si>
    <t>T5 34A</t>
  </si>
  <si>
    <t>T5 34B</t>
  </si>
  <si>
    <t>T5 35A</t>
  </si>
  <si>
    <t>T5 35B</t>
  </si>
  <si>
    <t>T5 36A</t>
  </si>
  <si>
    <t>T5 36B</t>
  </si>
  <si>
    <t>T5 37A</t>
  </si>
  <si>
    <t>T5 37B</t>
  </si>
  <si>
    <t>T5 38A</t>
  </si>
  <si>
    <t>T5 38B</t>
  </si>
  <si>
    <t>SGST</t>
  </si>
  <si>
    <t>CGST</t>
  </si>
  <si>
    <t>2. The Prices above is exclusive of Stamp Duty and Registration Charges, which will be extra &amp; as applicable as per the Statutory requirements.</t>
  </si>
  <si>
    <t>3. TDS @ 1% to be deducted  while making Payment to IBROX, and the same to be remitted to Income Tax department.</t>
  </si>
  <si>
    <r>
      <t xml:space="preserve">4. All Cheque's or DD's should be in favor of </t>
    </r>
    <r>
      <rPr>
        <b/>
        <sz val="11"/>
        <color theme="1"/>
        <rFont val="Calibri"/>
        <family val="2"/>
        <scheme val="minor"/>
      </rPr>
      <t>IBROX Real Estate Development Private Limited</t>
    </r>
    <r>
      <rPr>
        <sz val="11"/>
        <color theme="1"/>
        <rFont val="Calibri"/>
        <family val="2"/>
        <scheme val="minor"/>
      </rPr>
      <t>.</t>
    </r>
  </si>
  <si>
    <t>T3 14A</t>
  </si>
  <si>
    <t>1. Advance Maintenance @ 85/- per Sq.Ft, Corpus Fund @ 85/- Per Sq.Ft, Legal &amp; Khata Charges @ 40/- per Sq.Ft, GAIL Charges of Rs. 5,620/- plus Applicable Taxes shall be paid at the time of Registration.</t>
  </si>
  <si>
    <t>CAR PARK CHARGES (01 No's)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</si>
</sst>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2"/>
      <color theme="1"/>
      <name val="Calibri"/>
      <family val="2"/>
      <scheme val="minor"/>
    </font>
    <font>
      <b/>
      <sz val="11"/>
      <name val="Arial"/>
      <family val="2"/>
    </font>
    <font>
      <b/>
      <sz val="12"/>
      <name val="Bookman Old Style"/>
      <family val="1"/>
    </font>
    <font>
      <b/>
      <sz val="15"/>
      <color theme="1"/>
      <name val="Baskerville Old Face"/>
      <family val="1"/>
    </font>
    <font>
      <b/>
      <sz val="16"/>
      <color theme="1"/>
      <name val="Bookman Old Style"/>
      <family val="1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90">
    <xf numFmtId="0" fontId="0" fillId="0" borderId="0" xfId="0"/>
    <xf numFmtId="3" fontId="6" fillId="3" borderId="5" xfId="1" applyNumberFormat="1" applyFont="1" applyFill="1" applyBorder="1" applyAlignment="1">
      <alignment horizontal="center" vertical="center"/>
    </xf>
    <xf numFmtId="3" fontId="3" fillId="0" borderId="6" xfId="1" applyNumberFormat="1" applyFont="1" applyBorder="1" applyAlignment="1">
      <alignment vertical="center"/>
    </xf>
    <xf numFmtId="3" fontId="1" fillId="0" borderId="7" xfId="2" applyNumberFormat="1" applyFont="1" applyBorder="1" applyAlignment="1">
      <alignment vertical="center"/>
    </xf>
    <xf numFmtId="3" fontId="3" fillId="0" borderId="8" xfId="1" applyNumberFormat="1" applyFont="1" applyFill="1" applyBorder="1" applyAlignment="1">
      <alignment vertical="center"/>
    </xf>
    <xf numFmtId="3" fontId="1" fillId="0" borderId="11" xfId="2" applyNumberFormat="1" applyFont="1" applyBorder="1" applyAlignment="1">
      <alignment vertical="center"/>
    </xf>
    <xf numFmtId="3" fontId="4" fillId="0" borderId="4" xfId="1" applyNumberFormat="1" applyFont="1" applyBorder="1" applyAlignment="1">
      <alignment vertical="center"/>
    </xf>
    <xf numFmtId="3" fontId="6" fillId="0" borderId="5" xfId="2" applyNumberFormat="1" applyFont="1" applyBorder="1" applyAlignment="1">
      <alignment vertical="center"/>
    </xf>
    <xf numFmtId="3" fontId="4" fillId="0" borderId="12" xfId="1" applyNumberFormat="1" applyFont="1" applyBorder="1" applyAlignment="1">
      <alignment vertical="center"/>
    </xf>
    <xf numFmtId="3" fontId="6" fillId="0" borderId="13" xfId="2" applyNumberFormat="1" applyFont="1" applyBorder="1" applyAlignment="1">
      <alignment vertical="center"/>
    </xf>
    <xf numFmtId="3" fontId="4" fillId="0" borderId="6" xfId="1" applyNumberFormat="1" applyFont="1" applyBorder="1" applyAlignment="1">
      <alignment vertical="center"/>
    </xf>
    <xf numFmtId="3" fontId="6" fillId="0" borderId="7" xfId="2" applyNumberFormat="1" applyFont="1" applyBorder="1" applyAlignment="1">
      <alignment vertical="center"/>
    </xf>
    <xf numFmtId="3" fontId="2" fillId="0" borderId="9" xfId="2" applyNumberFormat="1" applyFont="1" applyBorder="1" applyAlignment="1">
      <alignment vertical="center"/>
    </xf>
    <xf numFmtId="3" fontId="3" fillId="0" borderId="10" xfId="1" applyNumberFormat="1" applyFont="1" applyBorder="1" applyAlignment="1">
      <alignment vertical="center"/>
    </xf>
    <xf numFmtId="3" fontId="2" fillId="0" borderId="11" xfId="2" applyNumberFormat="1" applyFont="1" applyBorder="1" applyAlignment="1">
      <alignment vertical="center"/>
    </xf>
    <xf numFmtId="3" fontId="6" fillId="3" borderId="15" xfId="1" applyNumberFormat="1" applyFont="1" applyFill="1" applyBorder="1" applyAlignment="1">
      <alignment vertical="center"/>
    </xf>
    <xf numFmtId="3" fontId="5" fillId="0" borderId="14" xfId="1" applyNumberFormat="1" applyFont="1" applyBorder="1" applyAlignment="1">
      <alignment vertical="center"/>
    </xf>
    <xf numFmtId="3" fontId="3" fillId="0" borderId="1" xfId="1" applyNumberFormat="1" applyFont="1" applyFill="1" applyBorder="1" applyAlignment="1">
      <alignment vertical="center"/>
    </xf>
    <xf numFmtId="3" fontId="1" fillId="0" borderId="9" xfId="2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3" fontId="0" fillId="0" borderId="0" xfId="0" applyNumberFormat="1"/>
    <xf numFmtId="164" fontId="0" fillId="0" borderId="0" xfId="3" applyNumberFormat="1" applyFont="1"/>
    <xf numFmtId="9" fontId="0" fillId="0" borderId="0" xfId="0" applyNumberFormat="1" applyAlignment="1">
      <alignment horizontal="center" vertical="center"/>
    </xf>
    <xf numFmtId="164" fontId="0" fillId="0" borderId="0" xfId="3" applyNumberFormat="1" applyFont="1" applyAlignment="1">
      <alignment horizontal="center" vertical="center"/>
    </xf>
    <xf numFmtId="164" fontId="0" fillId="0" borderId="0" xfId="0" applyNumberFormat="1"/>
    <xf numFmtId="0" fontId="7" fillId="0" borderId="0" xfId="0" applyFont="1" applyAlignment="1">
      <alignment vertical="center"/>
    </xf>
    <xf numFmtId="9" fontId="7" fillId="0" borderId="0" xfId="0" applyNumberFormat="1" applyFont="1" applyAlignment="1">
      <alignment vertical="center"/>
    </xf>
    <xf numFmtId="164" fontId="7" fillId="0" borderId="0" xfId="0" applyNumberFormat="1" applyFont="1" applyAlignment="1">
      <alignment vertical="center"/>
    </xf>
    <xf numFmtId="3" fontId="1" fillId="0" borderId="17" xfId="2" applyNumberFormat="1" applyFont="1" applyBorder="1" applyAlignment="1">
      <alignment vertical="center"/>
    </xf>
    <xf numFmtId="0" fontId="1" fillId="0" borderId="1" xfId="1" applyFont="1" applyFill="1" applyBorder="1" applyAlignment="1">
      <alignment horizontal="center" vertical="center"/>
    </xf>
    <xf numFmtId="9" fontId="1" fillId="0" borderId="1" xfId="1" applyNumberFormat="1" applyFont="1" applyFill="1" applyBorder="1" applyAlignment="1">
      <alignment horizontal="center" vertical="center" wrapText="1"/>
    </xf>
    <xf numFmtId="9" fontId="1" fillId="0" borderId="1" xfId="1" applyNumberFormat="1" applyFont="1" applyBorder="1" applyAlignment="1">
      <alignment horizontal="center" vertical="center" wrapText="1"/>
    </xf>
    <xf numFmtId="9" fontId="1" fillId="0" borderId="16" xfId="1" applyNumberFormat="1" applyFont="1" applyBorder="1" applyAlignment="1">
      <alignment horizontal="center" vertical="center" wrapText="1"/>
    </xf>
    <xf numFmtId="3" fontId="9" fillId="2" borderId="3" xfId="1" applyNumberFormat="1" applyFont="1" applyFill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3" fontId="2" fillId="0" borderId="18" xfId="1" applyNumberFormat="1" applyFont="1" applyBorder="1" applyAlignment="1">
      <alignment vertical="center" wrapText="1"/>
    </xf>
    <xf numFmtId="0" fontId="0" fillId="0" borderId="9" xfId="0" applyBorder="1" applyAlignment="1">
      <alignment vertical="center"/>
    </xf>
    <xf numFmtId="164" fontId="0" fillId="0" borderId="19" xfId="3" applyNumberFormat="1" applyFont="1" applyBorder="1" applyAlignment="1">
      <alignment vertical="center"/>
    </xf>
    <xf numFmtId="3" fontId="6" fillId="0" borderId="4" xfId="2" applyNumberFormat="1" applyFont="1" applyBorder="1" applyAlignment="1">
      <alignment vertical="center"/>
    </xf>
    <xf numFmtId="3" fontId="12" fillId="2" borderId="4" xfId="1" applyNumberFormat="1" applyFont="1" applyFill="1" applyBorder="1" applyAlignment="1">
      <alignment horizontal="center" vertical="center"/>
    </xf>
    <xf numFmtId="9" fontId="0" fillId="0" borderId="0" xfId="0" applyNumberFormat="1"/>
    <xf numFmtId="10" fontId="0" fillId="0" borderId="0" xfId="0" applyNumberFormat="1"/>
    <xf numFmtId="164" fontId="0" fillId="0" borderId="0" xfId="3" applyNumberFormat="1" applyFont="1" applyAlignment="1">
      <alignment vertical="center"/>
    </xf>
    <xf numFmtId="164" fontId="7" fillId="0" borderId="0" xfId="0" applyNumberFormat="1" applyFont="1"/>
    <xf numFmtId="0" fontId="1" fillId="0" borderId="1" xfId="0" applyFont="1" applyBorder="1" applyAlignment="1">
      <alignment horizontal="center" vertical="center" wrapText="1"/>
    </xf>
    <xf numFmtId="0" fontId="1" fillId="0" borderId="9" xfId="1" applyFont="1" applyFill="1" applyBorder="1" applyAlignment="1">
      <alignment horizontal="center" vertical="center"/>
    </xf>
    <xf numFmtId="164" fontId="1" fillId="0" borderId="19" xfId="3" applyNumberFormat="1" applyFont="1" applyFill="1" applyBorder="1" applyAlignment="1">
      <alignment horizontal="center" vertical="center"/>
    </xf>
    <xf numFmtId="0" fontId="1" fillId="0" borderId="9" xfId="1" applyFont="1" applyBorder="1" applyAlignment="1">
      <alignment horizontal="center" vertical="center"/>
    </xf>
    <xf numFmtId="0" fontId="9" fillId="0" borderId="15" xfId="1" applyFont="1" applyBorder="1" applyAlignment="1">
      <alignment horizontal="center" vertical="center"/>
    </xf>
    <xf numFmtId="0" fontId="9" fillId="0" borderId="25" xfId="1" applyFont="1" applyBorder="1" applyAlignment="1">
      <alignment horizontal="center" vertical="center"/>
    </xf>
    <xf numFmtId="0" fontId="11" fillId="0" borderId="25" xfId="1" applyFont="1" applyBorder="1" applyAlignment="1">
      <alignment horizontal="center" vertical="center"/>
    </xf>
    <xf numFmtId="164" fontId="11" fillId="0" borderId="20" xfId="1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3" fontId="7" fillId="0" borderId="0" xfId="0" applyNumberFormat="1" applyFont="1" applyAlignment="1">
      <alignment vertical="center"/>
    </xf>
    <xf numFmtId="3" fontId="6" fillId="2" borderId="3" xfId="1" applyNumberFormat="1" applyFont="1" applyFill="1" applyBorder="1" applyAlignment="1">
      <alignment horizontal="center" vertical="center"/>
    </xf>
    <xf numFmtId="0" fontId="6" fillId="4" borderId="26" xfId="1" applyFont="1" applyFill="1" applyBorder="1" applyAlignment="1">
      <alignment horizontal="center" vertical="center"/>
    </xf>
    <xf numFmtId="0" fontId="6" fillId="4" borderId="27" xfId="1" applyFont="1" applyFill="1" applyBorder="1" applyAlignment="1">
      <alignment horizontal="center" vertical="center"/>
    </xf>
    <xf numFmtId="0" fontId="6" fillId="4" borderId="28" xfId="1" applyFont="1" applyFill="1" applyBorder="1" applyAlignment="1">
      <alignment horizontal="center" vertical="center"/>
    </xf>
    <xf numFmtId="164" fontId="1" fillId="0" borderId="6" xfId="3" applyNumberFormat="1" applyFont="1" applyFill="1" applyBorder="1" applyAlignment="1">
      <alignment horizontal="center" vertical="center"/>
    </xf>
    <xf numFmtId="164" fontId="1" fillId="0" borderId="8" xfId="3" applyNumberFormat="1" applyFont="1" applyFill="1" applyBorder="1" applyAlignment="1">
      <alignment horizontal="center" vertical="center"/>
    </xf>
    <xf numFmtId="164" fontId="11" fillId="0" borderId="14" xfId="1" applyNumberFormat="1" applyFont="1" applyBorder="1" applyAlignment="1">
      <alignment horizontal="center" vertical="center"/>
    </xf>
    <xf numFmtId="0" fontId="6" fillId="4" borderId="4" xfId="1" applyFont="1" applyFill="1" applyBorder="1" applyAlignment="1">
      <alignment horizontal="center" vertical="center"/>
    </xf>
    <xf numFmtId="3" fontId="6" fillId="0" borderId="21" xfId="1" applyNumberFormat="1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164" fontId="7" fillId="0" borderId="0" xfId="3" applyNumberFormat="1" applyFont="1" applyAlignment="1">
      <alignment vertical="center"/>
    </xf>
    <xf numFmtId="3" fontId="1" fillId="0" borderId="29" xfId="2" applyNumberFormat="1" applyFont="1" applyBorder="1" applyAlignment="1">
      <alignment vertical="center"/>
    </xf>
    <xf numFmtId="0" fontId="0" fillId="0" borderId="0" xfId="0" applyAlignment="1">
      <alignment horizontal="left" vertical="center"/>
    </xf>
    <xf numFmtId="3" fontId="9" fillId="2" borderId="2" xfId="1" applyNumberFormat="1" applyFont="1" applyFill="1" applyBorder="1" applyAlignment="1">
      <alignment horizontal="center" vertical="center"/>
    </xf>
    <xf numFmtId="3" fontId="9" fillId="2" borderId="3" xfId="1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4" fillId="0" borderId="2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3" fontId="0" fillId="0" borderId="23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</cellXfs>
  <cellStyles count="4">
    <cellStyle name="Comma" xfId="3" builtinId="3"/>
    <cellStyle name="Comma 2" xfId="2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1</xdr:col>
      <xdr:colOff>3292887</xdr:colOff>
      <xdr:row>4</xdr:row>
      <xdr:rowOff>152400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7625"/>
          <a:ext cx="5759862" cy="8667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933450</xdr:colOff>
      <xdr:row>5</xdr:row>
      <xdr:rowOff>88129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915150" cy="10406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K274"/>
  <sheetViews>
    <sheetView tabSelected="1" topLeftCell="A2" zoomScaleNormal="100" workbookViewId="0">
      <selection activeCell="G11" sqref="G11"/>
    </sheetView>
  </sheetViews>
  <sheetFormatPr defaultRowHeight="15" x14ac:dyDescent="0.25"/>
  <cols>
    <col min="1" max="1" width="37" style="19" customWidth="1"/>
    <col min="2" max="2" width="49.7109375" style="19" customWidth="1"/>
    <col min="3" max="4" width="9.140625" style="19"/>
    <col min="5" max="5" width="10.140625" style="19" bestFit="1" customWidth="1"/>
    <col min="6" max="7" width="9.140625" style="19"/>
    <col min="8" max="8" width="9.140625" style="19" customWidth="1"/>
    <col min="9" max="9" width="9.140625" style="21" hidden="1" customWidth="1"/>
    <col min="10" max="11" width="9.140625" style="19" hidden="1" customWidth="1"/>
    <col min="12" max="12" width="9.140625" style="19" customWidth="1"/>
    <col min="13" max="16384" width="9.140625" style="19"/>
  </cols>
  <sheetData>
    <row r="8" spans="1:11" ht="15.75" thickBot="1" x14ac:dyDescent="0.3"/>
    <row r="9" spans="1:11" s="20" customFormat="1" ht="19.5" customHeight="1" thickBot="1" x14ac:dyDescent="0.3">
      <c r="A9" s="75" t="s">
        <v>1</v>
      </c>
      <c r="B9" s="76"/>
      <c r="I9" s="69"/>
    </row>
    <row r="10" spans="1:11" s="20" customFormat="1" ht="19.5" customHeight="1" thickBot="1" x14ac:dyDescent="0.3">
      <c r="A10" s="41" t="s">
        <v>45</v>
      </c>
      <c r="B10" s="35"/>
      <c r="I10" s="69"/>
    </row>
    <row r="11" spans="1:11" s="20" customFormat="1" ht="19.5" customHeight="1" thickBot="1" x14ac:dyDescent="0.3">
      <c r="A11" s="41" t="s">
        <v>46</v>
      </c>
      <c r="B11" s="35"/>
      <c r="I11" s="65" t="s">
        <v>67</v>
      </c>
      <c r="J11" s="71">
        <v>1</v>
      </c>
      <c r="K11" s="65">
        <v>3335</v>
      </c>
    </row>
    <row r="12" spans="1:11" ht="16.5" thickBot="1" x14ac:dyDescent="0.3">
      <c r="A12" s="41" t="s">
        <v>2</v>
      </c>
      <c r="B12" s="56"/>
      <c r="H12" s="20"/>
      <c r="I12" s="65" t="s">
        <v>68</v>
      </c>
      <c r="J12" s="71">
        <v>1</v>
      </c>
      <c r="K12" s="65">
        <v>4865</v>
      </c>
    </row>
    <row r="13" spans="1:11" ht="16.5" thickBot="1" x14ac:dyDescent="0.3">
      <c r="A13" s="15" t="s">
        <v>49</v>
      </c>
      <c r="B13" s="1"/>
      <c r="H13" s="20"/>
      <c r="I13" s="65" t="s">
        <v>69</v>
      </c>
      <c r="J13" s="65">
        <v>2</v>
      </c>
      <c r="K13" s="65">
        <v>3335</v>
      </c>
    </row>
    <row r="14" spans="1:11" ht="15.75" x14ac:dyDescent="0.25">
      <c r="A14" s="2" t="s">
        <v>50</v>
      </c>
      <c r="B14" s="3">
        <v>3335</v>
      </c>
      <c r="H14" s="20"/>
      <c r="I14" s="65" t="s">
        <v>70</v>
      </c>
      <c r="J14" s="65">
        <v>2</v>
      </c>
      <c r="K14" s="65">
        <v>4865</v>
      </c>
    </row>
    <row r="15" spans="1:11" ht="15.75" x14ac:dyDescent="0.25">
      <c r="A15" s="4" t="s">
        <v>51</v>
      </c>
      <c r="B15" s="18">
        <v>7500</v>
      </c>
      <c r="G15" s="36"/>
      <c r="H15" s="20"/>
      <c r="I15" s="65" t="s">
        <v>71</v>
      </c>
      <c r="J15" s="65">
        <v>3</v>
      </c>
      <c r="K15" s="65">
        <v>3335</v>
      </c>
    </row>
    <row r="16" spans="1:11" ht="15.75" x14ac:dyDescent="0.25">
      <c r="A16" s="17" t="s">
        <v>52</v>
      </c>
      <c r="B16" s="73">
        <f>IF(B13&gt;2,((B13-2)*53),0)</f>
        <v>0</v>
      </c>
      <c r="H16" s="20"/>
      <c r="I16" s="65" t="s">
        <v>72</v>
      </c>
      <c r="J16" s="65">
        <v>3</v>
      </c>
      <c r="K16" s="65">
        <v>4865</v>
      </c>
    </row>
    <row r="17" spans="1:11" x14ac:dyDescent="0.25">
      <c r="A17" s="17" t="s">
        <v>53</v>
      </c>
      <c r="B17" s="30">
        <v>0</v>
      </c>
      <c r="G17" s="36"/>
      <c r="I17" s="65" t="s">
        <v>73</v>
      </c>
      <c r="J17" s="65">
        <v>4</v>
      </c>
      <c r="K17" s="65">
        <v>3335</v>
      </c>
    </row>
    <row r="18" spans="1:11" x14ac:dyDescent="0.25">
      <c r="A18" s="4" t="s">
        <v>0</v>
      </c>
      <c r="B18" s="18">
        <f>SUM(B15:B17)</f>
        <v>7500</v>
      </c>
      <c r="I18" s="65" t="s">
        <v>74</v>
      </c>
      <c r="J18" s="65">
        <v>4</v>
      </c>
      <c r="K18" s="65">
        <v>4865</v>
      </c>
    </row>
    <row r="19" spans="1:11" ht="15.75" thickBot="1" x14ac:dyDescent="0.3">
      <c r="A19" s="16" t="s">
        <v>337</v>
      </c>
      <c r="B19" s="5">
        <v>500000</v>
      </c>
      <c r="I19" s="65" t="s">
        <v>75</v>
      </c>
      <c r="J19" s="65">
        <v>5</v>
      </c>
      <c r="K19" s="65">
        <v>3335</v>
      </c>
    </row>
    <row r="20" spans="1:11" ht="15.75" thickBot="1" x14ac:dyDescent="0.3">
      <c r="A20" s="6" t="s">
        <v>54</v>
      </c>
      <c r="B20" s="7">
        <f>(B14*B18)+B19</f>
        <v>25512500</v>
      </c>
      <c r="I20" s="65" t="s">
        <v>76</v>
      </c>
      <c r="J20" s="65">
        <v>5</v>
      </c>
      <c r="K20" s="65">
        <v>4865</v>
      </c>
    </row>
    <row r="21" spans="1:11" ht="15.75" thickBot="1" x14ac:dyDescent="0.3">
      <c r="A21" s="8"/>
      <c r="B21" s="9"/>
      <c r="E21" s="36"/>
      <c r="I21" s="65" t="s">
        <v>77</v>
      </c>
      <c r="J21" s="65">
        <v>6</v>
      </c>
      <c r="K21" s="65">
        <v>3335</v>
      </c>
    </row>
    <row r="22" spans="1:11" x14ac:dyDescent="0.25">
      <c r="A22" s="10" t="s">
        <v>55</v>
      </c>
      <c r="B22" s="11"/>
      <c r="I22" s="65" t="s">
        <v>78</v>
      </c>
      <c r="J22" s="65">
        <v>6</v>
      </c>
      <c r="K22" s="65">
        <v>4865</v>
      </c>
    </row>
    <row r="23" spans="1:11" x14ac:dyDescent="0.25">
      <c r="A23" s="4" t="s">
        <v>56</v>
      </c>
      <c r="B23" s="12">
        <f>275*B14</f>
        <v>917125</v>
      </c>
      <c r="I23" s="65" t="s">
        <v>79</v>
      </c>
      <c r="J23" s="65">
        <v>7</v>
      </c>
      <c r="K23" s="65">
        <v>3335</v>
      </c>
    </row>
    <row r="24" spans="1:11" ht="15.75" thickBot="1" x14ac:dyDescent="0.3">
      <c r="A24" s="13" t="s">
        <v>57</v>
      </c>
      <c r="B24" s="14">
        <v>600000</v>
      </c>
      <c r="I24" s="65" t="s">
        <v>80</v>
      </c>
      <c r="J24" s="65">
        <v>7</v>
      </c>
      <c r="K24" s="65">
        <v>4865</v>
      </c>
    </row>
    <row r="25" spans="1:11" ht="15.75" thickBot="1" x14ac:dyDescent="0.3">
      <c r="A25" s="6" t="s">
        <v>58</v>
      </c>
      <c r="B25" s="7">
        <f>SUM(B23:B24)</f>
        <v>1517125</v>
      </c>
      <c r="I25" s="65" t="s">
        <v>81</v>
      </c>
      <c r="J25" s="65">
        <v>8</v>
      </c>
      <c r="K25" s="65">
        <v>3335</v>
      </c>
    </row>
    <row r="26" spans="1:11" ht="15.75" thickBot="1" x14ac:dyDescent="0.3">
      <c r="A26" s="8"/>
      <c r="B26" s="9"/>
      <c r="I26" s="65" t="s">
        <v>82</v>
      </c>
      <c r="J26" s="65">
        <v>8</v>
      </c>
      <c r="K26" s="65">
        <v>4865</v>
      </c>
    </row>
    <row r="27" spans="1:11" x14ac:dyDescent="0.25">
      <c r="A27" s="64" t="s">
        <v>47</v>
      </c>
      <c r="B27" s="37"/>
      <c r="I27" s="65" t="s">
        <v>83</v>
      </c>
      <c r="J27" s="65">
        <v>9</v>
      </c>
      <c r="K27" s="65">
        <v>3335</v>
      </c>
    </row>
    <row r="28" spans="1:11" x14ac:dyDescent="0.25">
      <c r="A28" s="38" t="s">
        <v>330</v>
      </c>
      <c r="B28" s="39">
        <f>((B20*2/3)+B25)*9%</f>
        <v>1667291.2499999998</v>
      </c>
      <c r="I28" s="65" t="s">
        <v>84</v>
      </c>
      <c r="J28" s="65">
        <v>9</v>
      </c>
      <c r="K28" s="65">
        <v>4865</v>
      </c>
    </row>
    <row r="29" spans="1:11" ht="15.75" thickBot="1" x14ac:dyDescent="0.3">
      <c r="A29" s="38" t="s">
        <v>331</v>
      </c>
      <c r="B29" s="39">
        <f>((B20*2/3)+B25)*9%</f>
        <v>1667291.2499999998</v>
      </c>
      <c r="I29" s="65" t="s">
        <v>85</v>
      </c>
      <c r="J29" s="65">
        <v>10</v>
      </c>
      <c r="K29" s="65">
        <v>3335</v>
      </c>
    </row>
    <row r="30" spans="1:11" ht="20.25" customHeight="1" thickBot="1" x14ac:dyDescent="0.3">
      <c r="A30" s="6" t="s">
        <v>59</v>
      </c>
      <c r="B30" s="7">
        <f>SUM(B28:B29)</f>
        <v>3334582.4999999995</v>
      </c>
      <c r="I30" s="65" t="s">
        <v>86</v>
      </c>
      <c r="J30" s="65">
        <v>10</v>
      </c>
      <c r="K30" s="65">
        <v>4865</v>
      </c>
    </row>
    <row r="31" spans="1:11" ht="20.25" customHeight="1" thickBot="1" x14ac:dyDescent="0.3">
      <c r="A31" s="6" t="s">
        <v>60</v>
      </c>
      <c r="B31" s="40">
        <f>B20+B25+B30</f>
        <v>30364207.5</v>
      </c>
      <c r="I31" s="65" t="s">
        <v>87</v>
      </c>
      <c r="J31" s="65">
        <v>11</v>
      </c>
      <c r="K31" s="65">
        <v>3335</v>
      </c>
    </row>
    <row r="32" spans="1:11" s="27" customFormat="1" ht="30.75" customHeight="1" x14ac:dyDescent="0.25">
      <c r="A32" s="19"/>
      <c r="B32" s="19"/>
      <c r="F32" s="55"/>
      <c r="I32" s="65" t="s">
        <v>88</v>
      </c>
      <c r="J32" s="67">
        <v>12</v>
      </c>
      <c r="K32" s="65">
        <v>4865</v>
      </c>
    </row>
    <row r="33" spans="1:11" s="27" customFormat="1" ht="23.25" customHeight="1" x14ac:dyDescent="0.25">
      <c r="A33" s="19" t="s">
        <v>61</v>
      </c>
      <c r="B33" s="19"/>
      <c r="F33" s="55"/>
      <c r="I33" s="65" t="s">
        <v>89</v>
      </c>
      <c r="J33" s="67">
        <v>13</v>
      </c>
      <c r="K33" s="65">
        <v>3335</v>
      </c>
    </row>
    <row r="34" spans="1:11" ht="48" customHeight="1" x14ac:dyDescent="0.25">
      <c r="A34" s="77" t="s">
        <v>336</v>
      </c>
      <c r="B34" s="77"/>
      <c r="I34" s="65" t="s">
        <v>90</v>
      </c>
      <c r="J34" s="67">
        <v>13</v>
      </c>
      <c r="K34" s="65">
        <v>4865</v>
      </c>
    </row>
    <row r="35" spans="1:11" ht="32.25" customHeight="1" x14ac:dyDescent="0.25">
      <c r="A35" s="77" t="s">
        <v>332</v>
      </c>
      <c r="B35" s="77"/>
      <c r="I35" s="65" t="s">
        <v>335</v>
      </c>
      <c r="J35" s="67">
        <v>14</v>
      </c>
      <c r="K35" s="65">
        <v>3335</v>
      </c>
    </row>
    <row r="36" spans="1:11" ht="32.25" customHeight="1" x14ac:dyDescent="0.25">
      <c r="A36" s="77" t="s">
        <v>333</v>
      </c>
      <c r="B36" s="77"/>
      <c r="I36" s="65" t="s">
        <v>91</v>
      </c>
      <c r="J36" s="65">
        <v>14</v>
      </c>
      <c r="K36" s="65">
        <v>4865</v>
      </c>
    </row>
    <row r="37" spans="1:11" ht="32.25" customHeight="1" x14ac:dyDescent="0.25">
      <c r="A37" s="74" t="s">
        <v>334</v>
      </c>
      <c r="B37" s="74"/>
      <c r="I37" s="65" t="s">
        <v>92</v>
      </c>
      <c r="J37" s="65">
        <v>15</v>
      </c>
      <c r="K37" s="65">
        <v>3335</v>
      </c>
    </row>
    <row r="38" spans="1:11" ht="32.25" customHeight="1" x14ac:dyDescent="0.25">
      <c r="I38" s="65" t="s">
        <v>93</v>
      </c>
      <c r="J38" s="65">
        <v>15</v>
      </c>
      <c r="K38" s="65">
        <v>4865</v>
      </c>
    </row>
    <row r="39" spans="1:11" x14ac:dyDescent="0.25">
      <c r="I39" s="65" t="s">
        <v>94</v>
      </c>
      <c r="J39" s="65">
        <v>16</v>
      </c>
      <c r="K39" s="65">
        <v>3335</v>
      </c>
    </row>
    <row r="40" spans="1:11" x14ac:dyDescent="0.25">
      <c r="I40" s="65" t="s">
        <v>95</v>
      </c>
      <c r="J40" s="65">
        <v>16</v>
      </c>
      <c r="K40" s="65">
        <v>4865</v>
      </c>
    </row>
    <row r="41" spans="1:11" x14ac:dyDescent="0.25">
      <c r="I41" s="65" t="s">
        <v>96</v>
      </c>
      <c r="J41" s="65">
        <v>17</v>
      </c>
      <c r="K41" s="65">
        <v>3335</v>
      </c>
    </row>
    <row r="42" spans="1:11" x14ac:dyDescent="0.25">
      <c r="I42" s="65" t="s">
        <v>97</v>
      </c>
      <c r="J42" s="65">
        <v>17</v>
      </c>
      <c r="K42" s="65">
        <v>4865</v>
      </c>
    </row>
    <row r="43" spans="1:11" x14ac:dyDescent="0.25">
      <c r="I43" s="65" t="s">
        <v>98</v>
      </c>
      <c r="J43" s="65">
        <v>18</v>
      </c>
      <c r="K43" s="65">
        <v>3335</v>
      </c>
    </row>
    <row r="44" spans="1:11" x14ac:dyDescent="0.25">
      <c r="I44" s="65" t="s">
        <v>99</v>
      </c>
      <c r="J44" s="65">
        <v>18</v>
      </c>
      <c r="K44" s="65">
        <v>4865</v>
      </c>
    </row>
    <row r="45" spans="1:11" x14ac:dyDescent="0.25">
      <c r="I45" s="65" t="s">
        <v>100</v>
      </c>
      <c r="J45" s="65">
        <v>19</v>
      </c>
      <c r="K45" s="65">
        <v>3335</v>
      </c>
    </row>
    <row r="46" spans="1:11" x14ac:dyDescent="0.25">
      <c r="I46" s="65" t="s">
        <v>101</v>
      </c>
      <c r="J46" s="65">
        <v>19</v>
      </c>
      <c r="K46" s="65">
        <v>4865</v>
      </c>
    </row>
    <row r="47" spans="1:11" x14ac:dyDescent="0.25">
      <c r="I47" s="65" t="s">
        <v>102</v>
      </c>
      <c r="J47" s="65">
        <v>20</v>
      </c>
      <c r="K47" s="65">
        <v>3335</v>
      </c>
    </row>
    <row r="48" spans="1:11" x14ac:dyDescent="0.25">
      <c r="I48" s="65" t="s">
        <v>103</v>
      </c>
      <c r="J48" s="65">
        <v>20</v>
      </c>
      <c r="K48" s="65">
        <v>4865</v>
      </c>
    </row>
    <row r="49" spans="9:11" x14ac:dyDescent="0.25">
      <c r="I49" s="65" t="s">
        <v>104</v>
      </c>
      <c r="J49" s="65">
        <v>21</v>
      </c>
      <c r="K49" s="65">
        <v>3335</v>
      </c>
    </row>
    <row r="50" spans="9:11" x14ac:dyDescent="0.25">
      <c r="I50" s="65" t="s">
        <v>105</v>
      </c>
      <c r="J50" s="65">
        <v>21</v>
      </c>
      <c r="K50" s="65">
        <v>4865</v>
      </c>
    </row>
    <row r="51" spans="9:11" x14ac:dyDescent="0.25">
      <c r="I51" s="65" t="s">
        <v>106</v>
      </c>
      <c r="J51" s="65">
        <v>22</v>
      </c>
      <c r="K51" s="65">
        <v>3335</v>
      </c>
    </row>
    <row r="52" spans="9:11" x14ac:dyDescent="0.25">
      <c r="I52" s="65" t="s">
        <v>107</v>
      </c>
      <c r="J52" s="65">
        <v>22</v>
      </c>
      <c r="K52" s="65">
        <v>4865</v>
      </c>
    </row>
    <row r="53" spans="9:11" x14ac:dyDescent="0.25">
      <c r="I53" s="65" t="s">
        <v>108</v>
      </c>
      <c r="J53" s="65">
        <v>23</v>
      </c>
      <c r="K53" s="65">
        <v>3335</v>
      </c>
    </row>
    <row r="54" spans="9:11" x14ac:dyDescent="0.25">
      <c r="I54" s="65" t="s">
        <v>109</v>
      </c>
      <c r="J54" s="65">
        <v>23</v>
      </c>
      <c r="K54" s="65">
        <v>4865</v>
      </c>
    </row>
    <row r="55" spans="9:11" x14ac:dyDescent="0.25">
      <c r="I55" s="65" t="s">
        <v>110</v>
      </c>
      <c r="J55" s="65">
        <v>24</v>
      </c>
      <c r="K55" s="65">
        <v>3335</v>
      </c>
    </row>
    <row r="56" spans="9:11" x14ac:dyDescent="0.25">
      <c r="I56" s="65" t="s">
        <v>111</v>
      </c>
      <c r="J56" s="65">
        <v>24</v>
      </c>
      <c r="K56" s="65">
        <v>4865</v>
      </c>
    </row>
    <row r="57" spans="9:11" x14ac:dyDescent="0.25">
      <c r="I57" s="65" t="s">
        <v>112</v>
      </c>
      <c r="J57" s="65">
        <v>25</v>
      </c>
      <c r="K57" s="65">
        <v>3335</v>
      </c>
    </row>
    <row r="58" spans="9:11" x14ac:dyDescent="0.25">
      <c r="I58" s="65" t="s">
        <v>113</v>
      </c>
      <c r="J58" s="65">
        <v>25</v>
      </c>
      <c r="K58" s="65">
        <v>4865</v>
      </c>
    </row>
    <row r="59" spans="9:11" x14ac:dyDescent="0.25">
      <c r="I59" s="65" t="s">
        <v>114</v>
      </c>
      <c r="J59" s="65">
        <v>26</v>
      </c>
      <c r="K59" s="65">
        <v>3335</v>
      </c>
    </row>
    <row r="60" spans="9:11" x14ac:dyDescent="0.25">
      <c r="I60" s="65" t="s">
        <v>115</v>
      </c>
      <c r="J60" s="65">
        <v>26</v>
      </c>
      <c r="K60" s="65">
        <v>4865</v>
      </c>
    </row>
    <row r="61" spans="9:11" x14ac:dyDescent="0.25">
      <c r="I61" s="65" t="s">
        <v>116</v>
      </c>
      <c r="J61" s="65">
        <v>27</v>
      </c>
      <c r="K61" s="65">
        <v>3335</v>
      </c>
    </row>
    <row r="62" spans="9:11" x14ac:dyDescent="0.25">
      <c r="I62" s="65" t="s">
        <v>117</v>
      </c>
      <c r="J62" s="65">
        <v>27</v>
      </c>
      <c r="K62" s="65">
        <v>4865</v>
      </c>
    </row>
    <row r="63" spans="9:11" x14ac:dyDescent="0.25">
      <c r="I63" s="65" t="s">
        <v>118</v>
      </c>
      <c r="J63" s="65">
        <v>28</v>
      </c>
      <c r="K63" s="65">
        <v>3335</v>
      </c>
    </row>
    <row r="64" spans="9:11" x14ac:dyDescent="0.25">
      <c r="I64" s="65" t="s">
        <v>119</v>
      </c>
      <c r="J64" s="65">
        <v>28</v>
      </c>
      <c r="K64" s="65">
        <v>4865</v>
      </c>
    </row>
    <row r="65" spans="9:11" x14ac:dyDescent="0.25">
      <c r="I65" s="65" t="s">
        <v>120</v>
      </c>
      <c r="J65" s="65">
        <v>29</v>
      </c>
      <c r="K65" s="65">
        <v>3335</v>
      </c>
    </row>
    <row r="66" spans="9:11" x14ac:dyDescent="0.25">
      <c r="I66" s="65" t="s">
        <v>121</v>
      </c>
      <c r="J66" s="65">
        <v>29</v>
      </c>
      <c r="K66" s="65">
        <v>4865</v>
      </c>
    </row>
    <row r="67" spans="9:11" x14ac:dyDescent="0.25">
      <c r="I67" s="65" t="s">
        <v>122</v>
      </c>
      <c r="J67" s="65">
        <v>30</v>
      </c>
      <c r="K67" s="65">
        <v>3335</v>
      </c>
    </row>
    <row r="68" spans="9:11" x14ac:dyDescent="0.25">
      <c r="I68" s="65" t="s">
        <v>123</v>
      </c>
      <c r="J68" s="65">
        <v>30</v>
      </c>
      <c r="K68" s="65">
        <v>4865</v>
      </c>
    </row>
    <row r="69" spans="9:11" x14ac:dyDescent="0.25">
      <c r="I69" s="65" t="s">
        <v>124</v>
      </c>
      <c r="J69" s="65">
        <v>31</v>
      </c>
      <c r="K69" s="65">
        <v>3335</v>
      </c>
    </row>
    <row r="70" spans="9:11" x14ac:dyDescent="0.25">
      <c r="I70" s="65" t="s">
        <v>125</v>
      </c>
      <c r="J70" s="65">
        <v>31</v>
      </c>
      <c r="K70" s="65">
        <v>4865</v>
      </c>
    </row>
    <row r="71" spans="9:11" x14ac:dyDescent="0.25">
      <c r="I71" s="65" t="s">
        <v>126</v>
      </c>
      <c r="J71" s="65">
        <v>32</v>
      </c>
      <c r="K71" s="65">
        <v>3335</v>
      </c>
    </row>
    <row r="72" spans="9:11" x14ac:dyDescent="0.25">
      <c r="I72" s="65" t="s">
        <v>127</v>
      </c>
      <c r="J72" s="65">
        <v>32</v>
      </c>
      <c r="K72" s="65">
        <v>4865</v>
      </c>
    </row>
    <row r="73" spans="9:11" x14ac:dyDescent="0.25">
      <c r="I73" s="65" t="s">
        <v>128</v>
      </c>
      <c r="J73" s="65">
        <v>33</v>
      </c>
      <c r="K73" s="65">
        <v>3335</v>
      </c>
    </row>
    <row r="74" spans="9:11" x14ac:dyDescent="0.25">
      <c r="I74" s="65" t="s">
        <v>129</v>
      </c>
      <c r="J74" s="65">
        <v>33</v>
      </c>
      <c r="K74" s="65">
        <v>4865</v>
      </c>
    </row>
    <row r="75" spans="9:11" x14ac:dyDescent="0.25">
      <c r="I75" s="65" t="s">
        <v>130</v>
      </c>
      <c r="J75" s="65">
        <v>34</v>
      </c>
      <c r="K75" s="65">
        <v>3335</v>
      </c>
    </row>
    <row r="76" spans="9:11" x14ac:dyDescent="0.25">
      <c r="I76" s="65" t="s">
        <v>131</v>
      </c>
      <c r="J76" s="65">
        <v>34</v>
      </c>
      <c r="K76" s="65">
        <v>4865</v>
      </c>
    </row>
    <row r="77" spans="9:11" x14ac:dyDescent="0.25">
      <c r="I77" s="65" t="s">
        <v>132</v>
      </c>
      <c r="J77" s="65">
        <v>35</v>
      </c>
      <c r="K77" s="65">
        <v>3335</v>
      </c>
    </row>
    <row r="78" spans="9:11" x14ac:dyDescent="0.25">
      <c r="I78" s="65" t="s">
        <v>133</v>
      </c>
      <c r="J78" s="65">
        <v>35</v>
      </c>
      <c r="K78" s="65">
        <v>4865</v>
      </c>
    </row>
    <row r="79" spans="9:11" x14ac:dyDescent="0.25">
      <c r="I79" s="65" t="s">
        <v>134</v>
      </c>
      <c r="J79" s="65">
        <v>36</v>
      </c>
      <c r="K79" s="65">
        <v>3335</v>
      </c>
    </row>
    <row r="80" spans="9:11" x14ac:dyDescent="0.25">
      <c r="I80" s="65" t="s">
        <v>135</v>
      </c>
      <c r="J80" s="65">
        <v>36</v>
      </c>
      <c r="K80" s="65">
        <v>4865</v>
      </c>
    </row>
    <row r="81" spans="9:11" x14ac:dyDescent="0.25">
      <c r="I81" s="65" t="s">
        <v>136</v>
      </c>
      <c r="J81" s="65">
        <v>37</v>
      </c>
      <c r="K81" s="65">
        <v>3335</v>
      </c>
    </row>
    <row r="82" spans="9:11" x14ac:dyDescent="0.25">
      <c r="I82" s="65" t="s">
        <v>137</v>
      </c>
      <c r="J82" s="65">
        <v>37</v>
      </c>
      <c r="K82" s="65">
        <v>4865</v>
      </c>
    </row>
    <row r="83" spans="9:11" x14ac:dyDescent="0.25">
      <c r="I83" s="65" t="s">
        <v>138</v>
      </c>
      <c r="J83" s="65">
        <v>38</v>
      </c>
      <c r="K83" s="65">
        <v>3335</v>
      </c>
    </row>
    <row r="84" spans="9:11" x14ac:dyDescent="0.25">
      <c r="I84" s="65" t="s">
        <v>139</v>
      </c>
      <c r="J84" s="65">
        <v>38</v>
      </c>
      <c r="K84" s="65">
        <v>4865</v>
      </c>
    </row>
    <row r="85" spans="9:11" ht="15.75" x14ac:dyDescent="0.25">
      <c r="I85" s="65" t="s">
        <v>140</v>
      </c>
      <c r="J85" s="71">
        <v>1</v>
      </c>
      <c r="K85" s="65">
        <v>2635</v>
      </c>
    </row>
    <row r="86" spans="9:11" ht="15.75" x14ac:dyDescent="0.25">
      <c r="I86" s="65" t="s">
        <v>141</v>
      </c>
      <c r="J86" s="71">
        <v>1</v>
      </c>
      <c r="K86" s="65">
        <v>3210</v>
      </c>
    </row>
    <row r="87" spans="9:11" x14ac:dyDescent="0.25">
      <c r="I87" s="65" t="s">
        <v>142</v>
      </c>
      <c r="J87" s="65">
        <v>2</v>
      </c>
      <c r="K87" s="65">
        <v>2620</v>
      </c>
    </row>
    <row r="88" spans="9:11" x14ac:dyDescent="0.25">
      <c r="I88" s="65" t="s">
        <v>143</v>
      </c>
      <c r="J88" s="65">
        <v>2</v>
      </c>
      <c r="K88" s="65">
        <v>3265</v>
      </c>
    </row>
    <row r="89" spans="9:11" x14ac:dyDescent="0.25">
      <c r="I89" s="65" t="s">
        <v>144</v>
      </c>
      <c r="J89" s="65">
        <v>3</v>
      </c>
      <c r="K89" s="65">
        <v>2635</v>
      </c>
    </row>
    <row r="90" spans="9:11" x14ac:dyDescent="0.25">
      <c r="I90" s="65" t="s">
        <v>145</v>
      </c>
      <c r="J90" s="65">
        <v>3</v>
      </c>
      <c r="K90" s="65">
        <v>3210</v>
      </c>
    </row>
    <row r="91" spans="9:11" x14ac:dyDescent="0.25">
      <c r="I91" s="65" t="s">
        <v>146</v>
      </c>
      <c r="J91" s="65">
        <v>4</v>
      </c>
      <c r="K91" s="65">
        <v>2620</v>
      </c>
    </row>
    <row r="92" spans="9:11" x14ac:dyDescent="0.25">
      <c r="I92" s="65" t="s">
        <v>147</v>
      </c>
      <c r="J92" s="65">
        <v>4</v>
      </c>
      <c r="K92" s="65">
        <v>3265</v>
      </c>
    </row>
    <row r="93" spans="9:11" x14ac:dyDescent="0.25">
      <c r="I93" s="65" t="s">
        <v>148</v>
      </c>
      <c r="J93" s="65">
        <v>5</v>
      </c>
      <c r="K93" s="65">
        <v>2635</v>
      </c>
    </row>
    <row r="94" spans="9:11" x14ac:dyDescent="0.25">
      <c r="I94" s="65" t="s">
        <v>149</v>
      </c>
      <c r="J94" s="65">
        <v>5</v>
      </c>
      <c r="K94" s="65">
        <v>3210</v>
      </c>
    </row>
    <row r="95" spans="9:11" x14ac:dyDescent="0.25">
      <c r="I95" s="65" t="s">
        <v>150</v>
      </c>
      <c r="J95" s="65">
        <v>6</v>
      </c>
      <c r="K95" s="65">
        <v>2620</v>
      </c>
    </row>
    <row r="96" spans="9:11" x14ac:dyDescent="0.25">
      <c r="I96" s="65" t="s">
        <v>151</v>
      </c>
      <c r="J96" s="65">
        <v>6</v>
      </c>
      <c r="K96" s="65">
        <v>3265</v>
      </c>
    </row>
    <row r="97" spans="9:11" x14ac:dyDescent="0.25">
      <c r="I97" s="65" t="s">
        <v>152</v>
      </c>
      <c r="J97" s="65">
        <v>7</v>
      </c>
      <c r="K97" s="65">
        <v>2635</v>
      </c>
    </row>
    <row r="98" spans="9:11" x14ac:dyDescent="0.25">
      <c r="I98" s="65" t="s">
        <v>153</v>
      </c>
      <c r="J98" s="65">
        <v>7</v>
      </c>
      <c r="K98" s="65">
        <v>3210</v>
      </c>
    </row>
    <row r="99" spans="9:11" x14ac:dyDescent="0.25">
      <c r="I99" s="65" t="s">
        <v>154</v>
      </c>
      <c r="J99" s="65">
        <v>8</v>
      </c>
      <c r="K99" s="65">
        <v>2620</v>
      </c>
    </row>
    <row r="100" spans="9:11" x14ac:dyDescent="0.25">
      <c r="I100" s="65" t="s">
        <v>155</v>
      </c>
      <c r="J100" s="65">
        <v>8</v>
      </c>
      <c r="K100" s="65">
        <v>3265</v>
      </c>
    </row>
    <row r="101" spans="9:11" x14ac:dyDescent="0.25">
      <c r="I101" s="65" t="s">
        <v>156</v>
      </c>
      <c r="J101" s="65">
        <v>9</v>
      </c>
      <c r="K101" s="65">
        <v>2635</v>
      </c>
    </row>
    <row r="102" spans="9:11" x14ac:dyDescent="0.25">
      <c r="I102" s="65" t="s">
        <v>157</v>
      </c>
      <c r="J102" s="65">
        <v>9</v>
      </c>
      <c r="K102" s="65">
        <v>3210</v>
      </c>
    </row>
    <row r="103" spans="9:11" x14ac:dyDescent="0.25">
      <c r="I103" s="65" t="s">
        <v>158</v>
      </c>
      <c r="J103" s="65">
        <v>10</v>
      </c>
      <c r="K103" s="65">
        <v>2620</v>
      </c>
    </row>
    <row r="104" spans="9:11" x14ac:dyDescent="0.25">
      <c r="I104" s="65" t="s">
        <v>159</v>
      </c>
      <c r="J104" s="65">
        <v>10</v>
      </c>
      <c r="K104" s="65">
        <v>3265</v>
      </c>
    </row>
    <row r="105" spans="9:11" x14ac:dyDescent="0.25">
      <c r="I105" s="65" t="s">
        <v>160</v>
      </c>
      <c r="J105" s="65">
        <v>11</v>
      </c>
      <c r="K105" s="65">
        <v>2635</v>
      </c>
    </row>
    <row r="106" spans="9:11" x14ac:dyDescent="0.25">
      <c r="I106" s="65" t="s">
        <v>161</v>
      </c>
      <c r="J106" s="65">
        <v>11</v>
      </c>
      <c r="K106" s="65">
        <v>3210</v>
      </c>
    </row>
    <row r="107" spans="9:11" x14ac:dyDescent="0.25">
      <c r="I107" s="65" t="s">
        <v>162</v>
      </c>
      <c r="J107" s="67">
        <v>12</v>
      </c>
      <c r="K107" s="65">
        <v>2620</v>
      </c>
    </row>
    <row r="108" spans="9:11" x14ac:dyDescent="0.25">
      <c r="I108" s="65" t="s">
        <v>163</v>
      </c>
      <c r="J108" s="67">
        <v>12</v>
      </c>
      <c r="K108" s="65">
        <v>3265</v>
      </c>
    </row>
    <row r="109" spans="9:11" x14ac:dyDescent="0.25">
      <c r="I109" s="65" t="s">
        <v>164</v>
      </c>
      <c r="J109" s="67">
        <v>13</v>
      </c>
      <c r="K109" s="65">
        <v>2635</v>
      </c>
    </row>
    <row r="110" spans="9:11" x14ac:dyDescent="0.25">
      <c r="I110" s="65" t="s">
        <v>165</v>
      </c>
      <c r="J110" s="67">
        <v>13</v>
      </c>
      <c r="K110" s="65">
        <v>3210</v>
      </c>
    </row>
    <row r="111" spans="9:11" x14ac:dyDescent="0.25">
      <c r="I111" s="65" t="s">
        <v>166</v>
      </c>
      <c r="J111" s="65">
        <v>14</v>
      </c>
      <c r="K111" s="65">
        <v>2620</v>
      </c>
    </row>
    <row r="112" spans="9:11" x14ac:dyDescent="0.25">
      <c r="I112" s="65" t="s">
        <v>167</v>
      </c>
      <c r="J112" s="65">
        <v>14</v>
      </c>
      <c r="K112" s="65">
        <v>3265</v>
      </c>
    </row>
    <row r="113" spans="9:11" x14ac:dyDescent="0.25">
      <c r="I113" s="65" t="s">
        <v>168</v>
      </c>
      <c r="J113" s="65">
        <v>15</v>
      </c>
      <c r="K113" s="65">
        <v>2635</v>
      </c>
    </row>
    <row r="114" spans="9:11" x14ac:dyDescent="0.25">
      <c r="I114" s="65" t="s">
        <v>169</v>
      </c>
      <c r="J114" s="65">
        <v>15</v>
      </c>
      <c r="K114" s="65">
        <v>3210</v>
      </c>
    </row>
    <row r="115" spans="9:11" x14ac:dyDescent="0.25">
      <c r="I115" s="65" t="s">
        <v>170</v>
      </c>
      <c r="J115" s="65">
        <v>16</v>
      </c>
      <c r="K115" s="65">
        <v>2620</v>
      </c>
    </row>
    <row r="116" spans="9:11" x14ac:dyDescent="0.25">
      <c r="I116" s="65" t="s">
        <v>171</v>
      </c>
      <c r="J116" s="65">
        <v>16</v>
      </c>
      <c r="K116" s="65">
        <v>3265</v>
      </c>
    </row>
    <row r="117" spans="9:11" x14ac:dyDescent="0.25">
      <c r="I117" s="65" t="s">
        <v>172</v>
      </c>
      <c r="J117" s="65">
        <v>17</v>
      </c>
      <c r="K117" s="65">
        <v>2635</v>
      </c>
    </row>
    <row r="118" spans="9:11" x14ac:dyDescent="0.25">
      <c r="I118" s="65" t="s">
        <v>173</v>
      </c>
      <c r="J118" s="65">
        <v>17</v>
      </c>
      <c r="K118" s="65">
        <v>3210</v>
      </c>
    </row>
    <row r="119" spans="9:11" x14ac:dyDescent="0.25">
      <c r="I119" s="65" t="s">
        <v>174</v>
      </c>
      <c r="J119" s="65">
        <v>18</v>
      </c>
      <c r="K119" s="65">
        <v>2620</v>
      </c>
    </row>
    <row r="120" spans="9:11" x14ac:dyDescent="0.25">
      <c r="I120" s="65" t="s">
        <v>175</v>
      </c>
      <c r="J120" s="65">
        <v>18</v>
      </c>
      <c r="K120" s="65">
        <v>3265</v>
      </c>
    </row>
    <row r="121" spans="9:11" x14ac:dyDescent="0.25">
      <c r="I121" s="65" t="s">
        <v>176</v>
      </c>
      <c r="J121" s="65">
        <v>19</v>
      </c>
      <c r="K121" s="65">
        <v>2635</v>
      </c>
    </row>
    <row r="122" spans="9:11" x14ac:dyDescent="0.25">
      <c r="I122" s="65" t="s">
        <v>177</v>
      </c>
      <c r="J122" s="65">
        <v>19</v>
      </c>
      <c r="K122" s="65">
        <v>3210</v>
      </c>
    </row>
    <row r="123" spans="9:11" x14ac:dyDescent="0.25">
      <c r="I123" s="65" t="s">
        <v>178</v>
      </c>
      <c r="J123" s="65">
        <v>20</v>
      </c>
      <c r="K123" s="65">
        <v>2620</v>
      </c>
    </row>
    <row r="124" spans="9:11" x14ac:dyDescent="0.25">
      <c r="I124" s="65" t="s">
        <v>179</v>
      </c>
      <c r="J124" s="65">
        <v>20</v>
      </c>
      <c r="K124" s="65">
        <v>3265</v>
      </c>
    </row>
    <row r="125" spans="9:11" x14ac:dyDescent="0.25">
      <c r="I125" s="65" t="s">
        <v>180</v>
      </c>
      <c r="J125" s="65">
        <v>21</v>
      </c>
      <c r="K125" s="65">
        <v>2635</v>
      </c>
    </row>
    <row r="126" spans="9:11" x14ac:dyDescent="0.25">
      <c r="I126" s="65" t="s">
        <v>181</v>
      </c>
      <c r="J126" s="65">
        <v>21</v>
      </c>
      <c r="K126" s="65">
        <v>3210</v>
      </c>
    </row>
    <row r="127" spans="9:11" x14ac:dyDescent="0.25">
      <c r="I127" s="65" t="s">
        <v>182</v>
      </c>
      <c r="J127" s="65">
        <v>22</v>
      </c>
      <c r="K127" s="65">
        <v>2620</v>
      </c>
    </row>
    <row r="128" spans="9:11" x14ac:dyDescent="0.25">
      <c r="I128" s="65" t="s">
        <v>183</v>
      </c>
      <c r="J128" s="65">
        <v>22</v>
      </c>
      <c r="K128" s="65">
        <v>3265</v>
      </c>
    </row>
    <row r="129" spans="9:11" x14ac:dyDescent="0.25">
      <c r="I129" s="65" t="s">
        <v>184</v>
      </c>
      <c r="J129" s="65">
        <v>23</v>
      </c>
      <c r="K129" s="65">
        <v>2635</v>
      </c>
    </row>
    <row r="130" spans="9:11" x14ac:dyDescent="0.25">
      <c r="I130" s="65" t="s">
        <v>185</v>
      </c>
      <c r="J130" s="65">
        <v>23</v>
      </c>
      <c r="K130" s="65">
        <v>3210</v>
      </c>
    </row>
    <row r="131" spans="9:11" x14ac:dyDescent="0.25">
      <c r="I131" s="65" t="s">
        <v>186</v>
      </c>
      <c r="J131" s="65">
        <v>24</v>
      </c>
      <c r="K131" s="65">
        <v>2620</v>
      </c>
    </row>
    <row r="132" spans="9:11" x14ac:dyDescent="0.25">
      <c r="I132" s="65" t="s">
        <v>187</v>
      </c>
      <c r="J132" s="65">
        <v>24</v>
      </c>
      <c r="K132" s="65">
        <v>3265</v>
      </c>
    </row>
    <row r="133" spans="9:11" x14ac:dyDescent="0.25">
      <c r="I133" s="65" t="s">
        <v>188</v>
      </c>
      <c r="J133" s="65">
        <v>25</v>
      </c>
      <c r="K133" s="65">
        <v>2635</v>
      </c>
    </row>
    <row r="134" spans="9:11" x14ac:dyDescent="0.25">
      <c r="I134" s="65" t="s">
        <v>189</v>
      </c>
      <c r="J134" s="65">
        <v>25</v>
      </c>
      <c r="K134" s="65">
        <v>3210</v>
      </c>
    </row>
    <row r="135" spans="9:11" x14ac:dyDescent="0.25">
      <c r="I135" s="65" t="s">
        <v>190</v>
      </c>
      <c r="J135" s="65">
        <v>26</v>
      </c>
      <c r="K135" s="65">
        <v>2620</v>
      </c>
    </row>
    <row r="136" spans="9:11" x14ac:dyDescent="0.25">
      <c r="I136" s="65" t="s">
        <v>191</v>
      </c>
      <c r="J136" s="65">
        <v>26</v>
      </c>
      <c r="K136" s="65">
        <v>3265</v>
      </c>
    </row>
    <row r="137" spans="9:11" x14ac:dyDescent="0.25">
      <c r="I137" s="65" t="s">
        <v>192</v>
      </c>
      <c r="J137" s="65">
        <v>27</v>
      </c>
      <c r="K137" s="65">
        <v>2635</v>
      </c>
    </row>
    <row r="138" spans="9:11" x14ac:dyDescent="0.25">
      <c r="I138" s="65" t="s">
        <v>193</v>
      </c>
      <c r="J138" s="65">
        <v>27</v>
      </c>
      <c r="K138" s="65">
        <v>3210</v>
      </c>
    </row>
    <row r="139" spans="9:11" x14ac:dyDescent="0.25">
      <c r="I139" s="65" t="s">
        <v>194</v>
      </c>
      <c r="J139" s="65">
        <v>28</v>
      </c>
      <c r="K139" s="65">
        <v>2620</v>
      </c>
    </row>
    <row r="140" spans="9:11" x14ac:dyDescent="0.25">
      <c r="I140" s="65" t="s">
        <v>195</v>
      </c>
      <c r="J140" s="65">
        <v>28</v>
      </c>
      <c r="K140" s="65">
        <v>3265</v>
      </c>
    </row>
    <row r="141" spans="9:11" x14ac:dyDescent="0.25">
      <c r="I141" s="65" t="s">
        <v>196</v>
      </c>
      <c r="J141" s="65">
        <v>29</v>
      </c>
      <c r="K141" s="65">
        <v>2635</v>
      </c>
    </row>
    <row r="142" spans="9:11" x14ac:dyDescent="0.25">
      <c r="I142" s="65" t="s">
        <v>197</v>
      </c>
      <c r="J142" s="65">
        <v>29</v>
      </c>
      <c r="K142" s="65">
        <v>3210</v>
      </c>
    </row>
    <row r="143" spans="9:11" x14ac:dyDescent="0.25">
      <c r="I143" s="65" t="s">
        <v>198</v>
      </c>
      <c r="J143" s="65">
        <v>30</v>
      </c>
      <c r="K143" s="65">
        <v>2620</v>
      </c>
    </row>
    <row r="144" spans="9:11" x14ac:dyDescent="0.25">
      <c r="I144" s="65" t="s">
        <v>199</v>
      </c>
      <c r="J144" s="65">
        <v>30</v>
      </c>
      <c r="K144" s="65">
        <v>3265</v>
      </c>
    </row>
    <row r="145" spans="9:11" x14ac:dyDescent="0.25">
      <c r="I145" s="65" t="s">
        <v>200</v>
      </c>
      <c r="J145" s="65">
        <v>31</v>
      </c>
      <c r="K145" s="65">
        <v>2635</v>
      </c>
    </row>
    <row r="146" spans="9:11" x14ac:dyDescent="0.25">
      <c r="I146" s="65" t="s">
        <v>201</v>
      </c>
      <c r="J146" s="65">
        <v>31</v>
      </c>
      <c r="K146" s="65">
        <v>3210</v>
      </c>
    </row>
    <row r="147" spans="9:11" x14ac:dyDescent="0.25">
      <c r="I147" s="65" t="s">
        <v>202</v>
      </c>
      <c r="J147" s="65">
        <v>32</v>
      </c>
      <c r="K147" s="65">
        <v>2620</v>
      </c>
    </row>
    <row r="148" spans="9:11" x14ac:dyDescent="0.25">
      <c r="I148" s="65" t="s">
        <v>203</v>
      </c>
      <c r="J148" s="65">
        <v>32</v>
      </c>
      <c r="K148" s="65">
        <v>3265</v>
      </c>
    </row>
    <row r="149" spans="9:11" x14ac:dyDescent="0.25">
      <c r="I149" s="65" t="s">
        <v>204</v>
      </c>
      <c r="J149" s="65">
        <v>33</v>
      </c>
      <c r="K149" s="65">
        <v>2635</v>
      </c>
    </row>
    <row r="150" spans="9:11" x14ac:dyDescent="0.25">
      <c r="I150" s="65" t="s">
        <v>205</v>
      </c>
      <c r="J150" s="65">
        <v>33</v>
      </c>
      <c r="K150" s="65">
        <v>3210</v>
      </c>
    </row>
    <row r="151" spans="9:11" x14ac:dyDescent="0.25">
      <c r="I151" s="65" t="s">
        <v>206</v>
      </c>
      <c r="J151" s="65">
        <v>34</v>
      </c>
      <c r="K151" s="65">
        <v>2620</v>
      </c>
    </row>
    <row r="152" spans="9:11" x14ac:dyDescent="0.25">
      <c r="I152" s="65" t="s">
        <v>207</v>
      </c>
      <c r="J152" s="65">
        <v>34</v>
      </c>
      <c r="K152" s="65">
        <v>3265</v>
      </c>
    </row>
    <row r="153" spans="9:11" x14ac:dyDescent="0.25">
      <c r="I153" s="65" t="s">
        <v>208</v>
      </c>
      <c r="J153" s="65">
        <v>35</v>
      </c>
      <c r="K153" s="65">
        <v>2635</v>
      </c>
    </row>
    <row r="154" spans="9:11" x14ac:dyDescent="0.25">
      <c r="I154" s="65" t="s">
        <v>209</v>
      </c>
      <c r="J154" s="65">
        <v>35</v>
      </c>
      <c r="K154" s="65">
        <v>3210</v>
      </c>
    </row>
    <row r="155" spans="9:11" x14ac:dyDescent="0.25">
      <c r="I155" s="65" t="s">
        <v>210</v>
      </c>
      <c r="J155" s="65">
        <v>36</v>
      </c>
      <c r="K155" s="65">
        <v>2620</v>
      </c>
    </row>
    <row r="156" spans="9:11" x14ac:dyDescent="0.25">
      <c r="I156" s="65" t="s">
        <v>211</v>
      </c>
      <c r="J156" s="65">
        <v>36</v>
      </c>
      <c r="K156" s="65">
        <v>3265</v>
      </c>
    </row>
    <row r="157" spans="9:11" x14ac:dyDescent="0.25">
      <c r="I157" s="65" t="s">
        <v>212</v>
      </c>
      <c r="J157" s="65">
        <v>37</v>
      </c>
      <c r="K157" s="65">
        <v>2635</v>
      </c>
    </row>
    <row r="158" spans="9:11" x14ac:dyDescent="0.25">
      <c r="I158" s="65" t="s">
        <v>213</v>
      </c>
      <c r="J158" s="65">
        <v>37</v>
      </c>
      <c r="K158" s="65">
        <v>3210</v>
      </c>
    </row>
    <row r="159" spans="9:11" x14ac:dyDescent="0.25">
      <c r="I159" s="65" t="s">
        <v>214</v>
      </c>
      <c r="J159" s="65">
        <v>38</v>
      </c>
      <c r="K159" s="65">
        <v>2620</v>
      </c>
    </row>
    <row r="160" spans="9:11" x14ac:dyDescent="0.25">
      <c r="I160" s="65" t="s">
        <v>215</v>
      </c>
      <c r="J160" s="65">
        <v>38</v>
      </c>
      <c r="K160" s="65">
        <v>3265</v>
      </c>
    </row>
    <row r="161" spans="9:11" ht="15.75" x14ac:dyDescent="0.25">
      <c r="I161" s="65" t="s">
        <v>216</v>
      </c>
      <c r="J161" s="71">
        <v>1</v>
      </c>
      <c r="K161" s="65">
        <v>5260</v>
      </c>
    </row>
    <row r="162" spans="9:11" x14ac:dyDescent="0.25">
      <c r="I162" s="65" t="s">
        <v>217</v>
      </c>
      <c r="J162" s="70">
        <v>2</v>
      </c>
      <c r="K162" s="65">
        <v>5260</v>
      </c>
    </row>
    <row r="163" spans="9:11" ht="15.75" x14ac:dyDescent="0.25">
      <c r="I163" s="65" t="s">
        <v>218</v>
      </c>
      <c r="J163" s="71">
        <v>3</v>
      </c>
      <c r="K163" s="65">
        <v>5260</v>
      </c>
    </row>
    <row r="164" spans="9:11" x14ac:dyDescent="0.25">
      <c r="I164" s="65" t="s">
        <v>219</v>
      </c>
      <c r="J164" s="70">
        <v>4</v>
      </c>
      <c r="K164" s="65">
        <v>5260</v>
      </c>
    </row>
    <row r="165" spans="9:11" ht="15.75" x14ac:dyDescent="0.25">
      <c r="I165" s="65" t="s">
        <v>220</v>
      </c>
      <c r="J165" s="71">
        <v>5</v>
      </c>
      <c r="K165" s="65">
        <v>5260</v>
      </c>
    </row>
    <row r="166" spans="9:11" x14ac:dyDescent="0.25">
      <c r="I166" s="65" t="s">
        <v>221</v>
      </c>
      <c r="J166" s="70">
        <v>6</v>
      </c>
      <c r="K166" s="65">
        <v>5260</v>
      </c>
    </row>
    <row r="167" spans="9:11" ht="15.75" x14ac:dyDescent="0.25">
      <c r="I167" s="65" t="s">
        <v>222</v>
      </c>
      <c r="J167" s="71">
        <v>7</v>
      </c>
      <c r="K167" s="65">
        <v>5260</v>
      </c>
    </row>
    <row r="168" spans="9:11" x14ac:dyDescent="0.25">
      <c r="I168" s="65" t="s">
        <v>223</v>
      </c>
      <c r="J168" s="70">
        <v>8</v>
      </c>
      <c r="K168" s="65">
        <v>5260</v>
      </c>
    </row>
    <row r="169" spans="9:11" ht="15.75" x14ac:dyDescent="0.25">
      <c r="I169" s="65" t="s">
        <v>224</v>
      </c>
      <c r="J169" s="71">
        <v>9</v>
      </c>
      <c r="K169" s="65">
        <v>5260</v>
      </c>
    </row>
    <row r="170" spans="9:11" x14ac:dyDescent="0.25">
      <c r="I170" s="65" t="s">
        <v>225</v>
      </c>
      <c r="J170" s="70">
        <v>10</v>
      </c>
      <c r="K170" s="65">
        <v>5260</v>
      </c>
    </row>
    <row r="171" spans="9:11" ht="15.75" x14ac:dyDescent="0.25">
      <c r="I171" s="65" t="s">
        <v>226</v>
      </c>
      <c r="J171" s="71">
        <v>11</v>
      </c>
      <c r="K171" s="65">
        <v>5260</v>
      </c>
    </row>
    <row r="172" spans="9:11" x14ac:dyDescent="0.25">
      <c r="I172" s="65" t="s">
        <v>227</v>
      </c>
      <c r="J172" s="70">
        <v>12</v>
      </c>
      <c r="K172" s="65">
        <v>5260</v>
      </c>
    </row>
    <row r="173" spans="9:11" ht="15.75" x14ac:dyDescent="0.25">
      <c r="I173" s="65" t="s">
        <v>228</v>
      </c>
      <c r="J173" s="71">
        <v>13</v>
      </c>
      <c r="K173" s="65">
        <v>5260</v>
      </c>
    </row>
    <row r="174" spans="9:11" x14ac:dyDescent="0.25">
      <c r="I174" s="65" t="s">
        <v>229</v>
      </c>
      <c r="J174" s="70">
        <v>14</v>
      </c>
      <c r="K174" s="65">
        <v>5260</v>
      </c>
    </row>
    <row r="175" spans="9:11" ht="15.75" x14ac:dyDescent="0.25">
      <c r="I175" s="65" t="s">
        <v>230</v>
      </c>
      <c r="J175" s="71">
        <v>15</v>
      </c>
      <c r="K175" s="65">
        <v>5260</v>
      </c>
    </row>
    <row r="176" spans="9:11" x14ac:dyDescent="0.25">
      <c r="I176" s="65" t="s">
        <v>231</v>
      </c>
      <c r="J176" s="70">
        <v>16</v>
      </c>
      <c r="K176" s="65">
        <v>5260</v>
      </c>
    </row>
    <row r="177" spans="9:11" ht="15.75" x14ac:dyDescent="0.25">
      <c r="I177" s="65" t="s">
        <v>232</v>
      </c>
      <c r="J177" s="71">
        <v>17</v>
      </c>
      <c r="K177" s="65">
        <v>5260</v>
      </c>
    </row>
    <row r="178" spans="9:11" x14ac:dyDescent="0.25">
      <c r="I178" s="65" t="s">
        <v>233</v>
      </c>
      <c r="J178" s="70">
        <v>18</v>
      </c>
      <c r="K178" s="65">
        <v>5260</v>
      </c>
    </row>
    <row r="179" spans="9:11" ht="15.75" x14ac:dyDescent="0.25">
      <c r="I179" s="65" t="s">
        <v>234</v>
      </c>
      <c r="J179" s="71">
        <v>19</v>
      </c>
      <c r="K179" s="65">
        <v>5260</v>
      </c>
    </row>
    <row r="180" spans="9:11" x14ac:dyDescent="0.25">
      <c r="I180" s="65" t="s">
        <v>235</v>
      </c>
      <c r="J180" s="70">
        <v>20</v>
      </c>
      <c r="K180" s="65">
        <v>5260</v>
      </c>
    </row>
    <row r="181" spans="9:11" ht="15.75" x14ac:dyDescent="0.25">
      <c r="I181" s="65" t="s">
        <v>236</v>
      </c>
      <c r="J181" s="71">
        <v>21</v>
      </c>
      <c r="K181" s="65">
        <v>5260</v>
      </c>
    </row>
    <row r="182" spans="9:11" x14ac:dyDescent="0.25">
      <c r="I182" s="65" t="s">
        <v>237</v>
      </c>
      <c r="J182" s="70">
        <v>22</v>
      </c>
      <c r="K182" s="65">
        <v>5260</v>
      </c>
    </row>
    <row r="183" spans="9:11" ht="15.75" x14ac:dyDescent="0.25">
      <c r="I183" s="65" t="s">
        <v>238</v>
      </c>
      <c r="J183" s="71">
        <v>23</v>
      </c>
      <c r="K183" s="65">
        <v>5260</v>
      </c>
    </row>
    <row r="184" spans="9:11" x14ac:dyDescent="0.25">
      <c r="I184" s="65" t="s">
        <v>239</v>
      </c>
      <c r="J184" s="70">
        <v>24</v>
      </c>
      <c r="K184" s="65">
        <v>5260</v>
      </c>
    </row>
    <row r="185" spans="9:11" ht="15.75" x14ac:dyDescent="0.25">
      <c r="I185" s="65" t="s">
        <v>240</v>
      </c>
      <c r="J185" s="71">
        <v>25</v>
      </c>
      <c r="K185" s="65">
        <v>5260</v>
      </c>
    </row>
    <row r="186" spans="9:11" x14ac:dyDescent="0.25">
      <c r="I186" s="65" t="s">
        <v>241</v>
      </c>
      <c r="J186" s="70">
        <v>26</v>
      </c>
      <c r="K186" s="65">
        <v>5260</v>
      </c>
    </row>
    <row r="187" spans="9:11" ht="15.75" x14ac:dyDescent="0.25">
      <c r="I187" s="65" t="s">
        <v>242</v>
      </c>
      <c r="J187" s="71">
        <v>27</v>
      </c>
      <c r="K187" s="65">
        <v>5260</v>
      </c>
    </row>
    <row r="188" spans="9:11" x14ac:dyDescent="0.25">
      <c r="I188" s="65" t="s">
        <v>243</v>
      </c>
      <c r="J188" s="70">
        <v>28</v>
      </c>
      <c r="K188" s="65">
        <v>5260</v>
      </c>
    </row>
    <row r="189" spans="9:11" ht="15.75" x14ac:dyDescent="0.25">
      <c r="I189" s="65" t="s">
        <v>244</v>
      </c>
      <c r="J189" s="71">
        <v>29</v>
      </c>
      <c r="K189" s="65">
        <v>5260</v>
      </c>
    </row>
    <row r="190" spans="9:11" x14ac:dyDescent="0.25">
      <c r="I190" s="65" t="s">
        <v>245</v>
      </c>
      <c r="J190" s="70">
        <v>30</v>
      </c>
      <c r="K190" s="65">
        <v>5260</v>
      </c>
    </row>
    <row r="191" spans="9:11" ht="15.75" x14ac:dyDescent="0.25">
      <c r="I191" s="65" t="s">
        <v>246</v>
      </c>
      <c r="J191" s="71">
        <v>31</v>
      </c>
      <c r="K191" s="65">
        <v>5260</v>
      </c>
    </row>
    <row r="192" spans="9:11" x14ac:dyDescent="0.25">
      <c r="I192" s="65" t="s">
        <v>247</v>
      </c>
      <c r="J192" s="70">
        <v>32</v>
      </c>
      <c r="K192" s="65">
        <v>5260</v>
      </c>
    </row>
    <row r="193" spans="9:11" ht="15.75" x14ac:dyDescent="0.25">
      <c r="I193" s="65" t="s">
        <v>248</v>
      </c>
      <c r="J193" s="71">
        <v>33</v>
      </c>
      <c r="K193" s="65">
        <v>5260</v>
      </c>
    </row>
    <row r="194" spans="9:11" x14ac:dyDescent="0.25">
      <c r="I194" s="65" t="s">
        <v>249</v>
      </c>
      <c r="J194" s="70">
        <v>34</v>
      </c>
      <c r="K194" s="65">
        <v>5260</v>
      </c>
    </row>
    <row r="195" spans="9:11" ht="15.75" x14ac:dyDescent="0.25">
      <c r="I195" s="65" t="s">
        <v>250</v>
      </c>
      <c r="J195" s="71">
        <v>35</v>
      </c>
      <c r="K195" s="65">
        <v>5260</v>
      </c>
    </row>
    <row r="196" spans="9:11" x14ac:dyDescent="0.25">
      <c r="I196" s="65" t="s">
        <v>251</v>
      </c>
      <c r="J196" s="70">
        <v>36</v>
      </c>
      <c r="K196" s="65">
        <v>5260</v>
      </c>
    </row>
    <row r="197" spans="9:11" ht="15.75" x14ac:dyDescent="0.25">
      <c r="I197" s="65" t="s">
        <v>252</v>
      </c>
      <c r="J197" s="71">
        <v>37</v>
      </c>
      <c r="K197" s="65">
        <v>5260</v>
      </c>
    </row>
    <row r="198" spans="9:11" x14ac:dyDescent="0.25">
      <c r="I198" s="65" t="s">
        <v>253</v>
      </c>
      <c r="J198" s="70">
        <v>38</v>
      </c>
      <c r="K198" s="65">
        <v>5260</v>
      </c>
    </row>
    <row r="199" spans="9:11" ht="15.75" x14ac:dyDescent="0.25">
      <c r="I199" s="65" t="s">
        <v>254</v>
      </c>
      <c r="J199" s="71">
        <v>1</v>
      </c>
      <c r="K199" s="65">
        <v>3165</v>
      </c>
    </row>
    <row r="200" spans="9:11" ht="15.75" x14ac:dyDescent="0.25">
      <c r="I200" s="65" t="s">
        <v>255</v>
      </c>
      <c r="J200" s="71">
        <v>1</v>
      </c>
      <c r="K200" s="65">
        <v>3880</v>
      </c>
    </row>
    <row r="201" spans="9:11" x14ac:dyDescent="0.25">
      <c r="I201" s="65" t="s">
        <v>256</v>
      </c>
      <c r="J201" s="65">
        <v>2</v>
      </c>
      <c r="K201" s="65">
        <v>3225</v>
      </c>
    </row>
    <row r="202" spans="9:11" x14ac:dyDescent="0.25">
      <c r="I202" s="65" t="s">
        <v>257</v>
      </c>
      <c r="J202" s="65">
        <v>2</v>
      </c>
      <c r="K202" s="65">
        <v>3975</v>
      </c>
    </row>
    <row r="203" spans="9:11" x14ac:dyDescent="0.25">
      <c r="I203" s="65" t="s">
        <v>258</v>
      </c>
      <c r="J203" s="65">
        <v>3</v>
      </c>
      <c r="K203" s="65">
        <v>3165</v>
      </c>
    </row>
    <row r="204" spans="9:11" x14ac:dyDescent="0.25">
      <c r="I204" s="65" t="s">
        <v>259</v>
      </c>
      <c r="J204" s="65">
        <v>3</v>
      </c>
      <c r="K204" s="65">
        <v>3880</v>
      </c>
    </row>
    <row r="205" spans="9:11" x14ac:dyDescent="0.25">
      <c r="I205" s="65" t="s">
        <v>260</v>
      </c>
      <c r="J205" s="65">
        <v>4</v>
      </c>
      <c r="K205" s="65">
        <v>3225</v>
      </c>
    </row>
    <row r="206" spans="9:11" x14ac:dyDescent="0.25">
      <c r="I206" s="65" t="s">
        <v>261</v>
      </c>
      <c r="J206" s="65">
        <v>4</v>
      </c>
      <c r="K206" s="65">
        <v>3975</v>
      </c>
    </row>
    <row r="207" spans="9:11" x14ac:dyDescent="0.25">
      <c r="I207" s="65" t="s">
        <v>262</v>
      </c>
      <c r="J207" s="65">
        <v>5</v>
      </c>
      <c r="K207" s="65">
        <v>3165</v>
      </c>
    </row>
    <row r="208" spans="9:11" x14ac:dyDescent="0.25">
      <c r="I208" s="65" t="s">
        <v>263</v>
      </c>
      <c r="J208" s="65">
        <v>5</v>
      </c>
      <c r="K208" s="65">
        <v>3880</v>
      </c>
    </row>
    <row r="209" spans="9:11" x14ac:dyDescent="0.25">
      <c r="I209" s="65" t="s">
        <v>264</v>
      </c>
      <c r="J209" s="65">
        <v>6</v>
      </c>
      <c r="K209" s="65">
        <v>3225</v>
      </c>
    </row>
    <row r="210" spans="9:11" x14ac:dyDescent="0.25">
      <c r="I210" s="65" t="s">
        <v>265</v>
      </c>
      <c r="J210" s="65">
        <v>6</v>
      </c>
      <c r="K210" s="65">
        <v>3975</v>
      </c>
    </row>
    <row r="211" spans="9:11" x14ac:dyDescent="0.25">
      <c r="I211" s="65" t="s">
        <v>266</v>
      </c>
      <c r="J211" s="65">
        <v>7</v>
      </c>
      <c r="K211" s="65">
        <v>3165</v>
      </c>
    </row>
    <row r="212" spans="9:11" x14ac:dyDescent="0.25">
      <c r="I212" s="65" t="s">
        <v>267</v>
      </c>
      <c r="J212" s="65">
        <v>7</v>
      </c>
      <c r="K212" s="65">
        <v>3880</v>
      </c>
    </row>
    <row r="213" spans="9:11" x14ac:dyDescent="0.25">
      <c r="I213" s="65" t="s">
        <v>268</v>
      </c>
      <c r="J213" s="65">
        <v>8</v>
      </c>
      <c r="K213" s="65">
        <v>3225</v>
      </c>
    </row>
    <row r="214" spans="9:11" x14ac:dyDescent="0.25">
      <c r="I214" s="65" t="s">
        <v>269</v>
      </c>
      <c r="J214" s="65">
        <v>8</v>
      </c>
      <c r="K214" s="65">
        <v>3975</v>
      </c>
    </row>
    <row r="215" spans="9:11" x14ac:dyDescent="0.25">
      <c r="I215" s="65" t="s">
        <v>270</v>
      </c>
      <c r="J215" s="65">
        <v>9</v>
      </c>
      <c r="K215" s="65">
        <v>3165</v>
      </c>
    </row>
    <row r="216" spans="9:11" x14ac:dyDescent="0.25">
      <c r="I216" s="65" t="s">
        <v>271</v>
      </c>
      <c r="J216" s="65">
        <v>9</v>
      </c>
      <c r="K216" s="65">
        <v>3880</v>
      </c>
    </row>
    <row r="217" spans="9:11" x14ac:dyDescent="0.25">
      <c r="I217" s="65" t="s">
        <v>272</v>
      </c>
      <c r="J217" s="65">
        <v>10</v>
      </c>
      <c r="K217" s="65">
        <v>3225</v>
      </c>
    </row>
    <row r="218" spans="9:11" x14ac:dyDescent="0.25">
      <c r="I218" s="65" t="s">
        <v>273</v>
      </c>
      <c r="J218" s="65">
        <v>10</v>
      </c>
      <c r="K218" s="65">
        <v>3975</v>
      </c>
    </row>
    <row r="219" spans="9:11" x14ac:dyDescent="0.25">
      <c r="I219" s="65" t="s">
        <v>274</v>
      </c>
      <c r="J219" s="65">
        <v>11</v>
      </c>
      <c r="K219" s="65">
        <v>3165</v>
      </c>
    </row>
    <row r="220" spans="9:11" x14ac:dyDescent="0.25">
      <c r="I220" s="65" t="s">
        <v>275</v>
      </c>
      <c r="J220" s="65">
        <v>11</v>
      </c>
      <c r="K220" s="65">
        <v>3880</v>
      </c>
    </row>
    <row r="221" spans="9:11" x14ac:dyDescent="0.25">
      <c r="I221" s="65" t="s">
        <v>276</v>
      </c>
      <c r="J221" s="67">
        <v>12</v>
      </c>
      <c r="K221" s="65">
        <v>3225</v>
      </c>
    </row>
    <row r="222" spans="9:11" x14ac:dyDescent="0.25">
      <c r="I222" s="65" t="s">
        <v>277</v>
      </c>
      <c r="J222" s="67">
        <v>12</v>
      </c>
      <c r="K222" s="65">
        <v>3975</v>
      </c>
    </row>
    <row r="223" spans="9:11" x14ac:dyDescent="0.25">
      <c r="I223" s="65" t="s">
        <v>278</v>
      </c>
      <c r="J223" s="67">
        <v>13</v>
      </c>
      <c r="K223" s="65">
        <v>3165</v>
      </c>
    </row>
    <row r="224" spans="9:11" x14ac:dyDescent="0.25">
      <c r="I224" s="65" t="s">
        <v>279</v>
      </c>
      <c r="J224" s="67">
        <v>13</v>
      </c>
      <c r="K224" s="65">
        <v>3880</v>
      </c>
    </row>
    <row r="225" spans="9:11" x14ac:dyDescent="0.25">
      <c r="I225" s="65" t="s">
        <v>280</v>
      </c>
      <c r="J225" s="65">
        <v>14</v>
      </c>
      <c r="K225" s="65">
        <v>3225</v>
      </c>
    </row>
    <row r="226" spans="9:11" x14ac:dyDescent="0.25">
      <c r="I226" s="65" t="s">
        <v>281</v>
      </c>
      <c r="J226" s="65">
        <v>14</v>
      </c>
      <c r="K226" s="65">
        <v>3975</v>
      </c>
    </row>
    <row r="227" spans="9:11" x14ac:dyDescent="0.25">
      <c r="I227" s="65" t="s">
        <v>282</v>
      </c>
      <c r="J227" s="65">
        <v>15</v>
      </c>
      <c r="K227" s="65">
        <v>3165</v>
      </c>
    </row>
    <row r="228" spans="9:11" x14ac:dyDescent="0.25">
      <c r="I228" s="65" t="s">
        <v>283</v>
      </c>
      <c r="J228" s="65">
        <v>15</v>
      </c>
      <c r="K228" s="65">
        <v>3880</v>
      </c>
    </row>
    <row r="229" spans="9:11" x14ac:dyDescent="0.25">
      <c r="I229" s="65" t="s">
        <v>284</v>
      </c>
      <c r="J229" s="65">
        <v>16</v>
      </c>
      <c r="K229" s="65">
        <v>3225</v>
      </c>
    </row>
    <row r="230" spans="9:11" x14ac:dyDescent="0.25">
      <c r="I230" s="65" t="s">
        <v>285</v>
      </c>
      <c r="J230" s="65">
        <v>16</v>
      </c>
      <c r="K230" s="65">
        <v>3975</v>
      </c>
    </row>
    <row r="231" spans="9:11" x14ac:dyDescent="0.25">
      <c r="I231" s="65" t="s">
        <v>286</v>
      </c>
      <c r="J231" s="65">
        <v>17</v>
      </c>
      <c r="K231" s="65">
        <v>3165</v>
      </c>
    </row>
    <row r="232" spans="9:11" x14ac:dyDescent="0.25">
      <c r="I232" s="65" t="s">
        <v>287</v>
      </c>
      <c r="J232" s="65">
        <v>17</v>
      </c>
      <c r="K232" s="65">
        <v>3880</v>
      </c>
    </row>
    <row r="233" spans="9:11" x14ac:dyDescent="0.25">
      <c r="I233" s="65" t="s">
        <v>288</v>
      </c>
      <c r="J233" s="65">
        <v>18</v>
      </c>
      <c r="K233" s="65">
        <v>3225</v>
      </c>
    </row>
    <row r="234" spans="9:11" x14ac:dyDescent="0.25">
      <c r="I234" s="65" t="s">
        <v>289</v>
      </c>
      <c r="J234" s="65">
        <v>18</v>
      </c>
      <c r="K234" s="65">
        <v>3975</v>
      </c>
    </row>
    <row r="235" spans="9:11" x14ac:dyDescent="0.25">
      <c r="I235" s="65" t="s">
        <v>290</v>
      </c>
      <c r="J235" s="65">
        <v>19</v>
      </c>
      <c r="K235" s="65">
        <v>3165</v>
      </c>
    </row>
    <row r="236" spans="9:11" x14ac:dyDescent="0.25">
      <c r="I236" s="65" t="s">
        <v>291</v>
      </c>
      <c r="J236" s="65">
        <v>19</v>
      </c>
      <c r="K236" s="65">
        <v>3880</v>
      </c>
    </row>
    <row r="237" spans="9:11" x14ac:dyDescent="0.25">
      <c r="I237" s="65" t="s">
        <v>292</v>
      </c>
      <c r="J237" s="65">
        <v>20</v>
      </c>
      <c r="K237" s="65">
        <v>3225</v>
      </c>
    </row>
    <row r="238" spans="9:11" x14ac:dyDescent="0.25">
      <c r="I238" s="65" t="s">
        <v>293</v>
      </c>
      <c r="J238" s="65">
        <v>20</v>
      </c>
      <c r="K238" s="65">
        <v>3975</v>
      </c>
    </row>
    <row r="239" spans="9:11" x14ac:dyDescent="0.25">
      <c r="I239" s="65" t="s">
        <v>294</v>
      </c>
      <c r="J239" s="65">
        <v>21</v>
      </c>
      <c r="K239" s="65">
        <v>3165</v>
      </c>
    </row>
    <row r="240" spans="9:11" x14ac:dyDescent="0.25">
      <c r="I240" s="65" t="s">
        <v>295</v>
      </c>
      <c r="J240" s="65">
        <v>21</v>
      </c>
      <c r="K240" s="65">
        <v>3880</v>
      </c>
    </row>
    <row r="241" spans="9:11" x14ac:dyDescent="0.25">
      <c r="I241" s="65" t="s">
        <v>296</v>
      </c>
      <c r="J241" s="65">
        <v>22</v>
      </c>
      <c r="K241" s="65">
        <v>3225</v>
      </c>
    </row>
    <row r="242" spans="9:11" x14ac:dyDescent="0.25">
      <c r="I242" s="65" t="s">
        <v>297</v>
      </c>
      <c r="J242" s="65">
        <v>22</v>
      </c>
      <c r="K242" s="65">
        <v>3975</v>
      </c>
    </row>
    <row r="243" spans="9:11" x14ac:dyDescent="0.25">
      <c r="I243" s="65" t="s">
        <v>298</v>
      </c>
      <c r="J243" s="65">
        <v>23</v>
      </c>
      <c r="K243" s="65">
        <v>3165</v>
      </c>
    </row>
    <row r="244" spans="9:11" x14ac:dyDescent="0.25">
      <c r="I244" s="65" t="s">
        <v>299</v>
      </c>
      <c r="J244" s="65">
        <v>23</v>
      </c>
      <c r="K244" s="65">
        <v>3880</v>
      </c>
    </row>
    <row r="245" spans="9:11" x14ac:dyDescent="0.25">
      <c r="I245" s="65" t="s">
        <v>300</v>
      </c>
      <c r="J245" s="65">
        <v>24</v>
      </c>
      <c r="K245" s="65">
        <v>3225</v>
      </c>
    </row>
    <row r="246" spans="9:11" x14ac:dyDescent="0.25">
      <c r="I246" s="65" t="s">
        <v>301</v>
      </c>
      <c r="J246" s="65">
        <v>24</v>
      </c>
      <c r="K246" s="65">
        <v>3975</v>
      </c>
    </row>
    <row r="247" spans="9:11" x14ac:dyDescent="0.25">
      <c r="I247" s="65" t="s">
        <v>302</v>
      </c>
      <c r="J247" s="65">
        <v>25</v>
      </c>
      <c r="K247" s="65">
        <v>3165</v>
      </c>
    </row>
    <row r="248" spans="9:11" x14ac:dyDescent="0.25">
      <c r="I248" s="65" t="s">
        <v>303</v>
      </c>
      <c r="J248" s="65">
        <v>25</v>
      </c>
      <c r="K248" s="65">
        <v>3880</v>
      </c>
    </row>
    <row r="249" spans="9:11" x14ac:dyDescent="0.25">
      <c r="I249" s="65" t="s">
        <v>304</v>
      </c>
      <c r="J249" s="65">
        <v>26</v>
      </c>
      <c r="K249" s="65">
        <v>3225</v>
      </c>
    </row>
    <row r="250" spans="9:11" x14ac:dyDescent="0.25">
      <c r="I250" s="65" t="s">
        <v>305</v>
      </c>
      <c r="J250" s="65">
        <v>26</v>
      </c>
      <c r="K250" s="65">
        <v>3975</v>
      </c>
    </row>
    <row r="251" spans="9:11" x14ac:dyDescent="0.25">
      <c r="I251" s="65" t="s">
        <v>306</v>
      </c>
      <c r="J251" s="65">
        <v>27</v>
      </c>
      <c r="K251" s="65">
        <v>3165</v>
      </c>
    </row>
    <row r="252" spans="9:11" x14ac:dyDescent="0.25">
      <c r="I252" s="65" t="s">
        <v>307</v>
      </c>
      <c r="J252" s="65">
        <v>27</v>
      </c>
      <c r="K252" s="65">
        <v>3880</v>
      </c>
    </row>
    <row r="253" spans="9:11" x14ac:dyDescent="0.25">
      <c r="I253" s="65" t="s">
        <v>308</v>
      </c>
      <c r="J253" s="65">
        <v>28</v>
      </c>
      <c r="K253" s="65">
        <v>3225</v>
      </c>
    </row>
    <row r="254" spans="9:11" x14ac:dyDescent="0.25">
      <c r="I254" s="65" t="s">
        <v>309</v>
      </c>
      <c r="J254" s="65">
        <v>28</v>
      </c>
      <c r="K254" s="65">
        <v>3975</v>
      </c>
    </row>
    <row r="255" spans="9:11" x14ac:dyDescent="0.25">
      <c r="I255" s="65" t="s">
        <v>310</v>
      </c>
      <c r="J255" s="65">
        <v>29</v>
      </c>
      <c r="K255" s="65">
        <v>3165</v>
      </c>
    </row>
    <row r="256" spans="9:11" x14ac:dyDescent="0.25">
      <c r="I256" s="65" t="s">
        <v>311</v>
      </c>
      <c r="J256" s="65">
        <v>29</v>
      </c>
      <c r="K256" s="65">
        <v>3880</v>
      </c>
    </row>
    <row r="257" spans="9:11" x14ac:dyDescent="0.25">
      <c r="I257" s="65" t="s">
        <v>312</v>
      </c>
      <c r="J257" s="65">
        <v>30</v>
      </c>
      <c r="K257" s="65">
        <v>3225</v>
      </c>
    </row>
    <row r="258" spans="9:11" x14ac:dyDescent="0.25">
      <c r="I258" s="65" t="s">
        <v>313</v>
      </c>
      <c r="J258" s="65">
        <v>30</v>
      </c>
      <c r="K258" s="65">
        <v>3975</v>
      </c>
    </row>
    <row r="259" spans="9:11" x14ac:dyDescent="0.25">
      <c r="I259" s="65" t="s">
        <v>314</v>
      </c>
      <c r="J259" s="65">
        <v>31</v>
      </c>
      <c r="K259" s="65">
        <v>3165</v>
      </c>
    </row>
    <row r="260" spans="9:11" x14ac:dyDescent="0.25">
      <c r="I260" s="65" t="s">
        <v>315</v>
      </c>
      <c r="J260" s="65">
        <v>31</v>
      </c>
      <c r="K260" s="65">
        <v>3880</v>
      </c>
    </row>
    <row r="261" spans="9:11" x14ac:dyDescent="0.25">
      <c r="I261" s="65" t="s">
        <v>316</v>
      </c>
      <c r="J261" s="65">
        <v>32</v>
      </c>
      <c r="K261" s="65">
        <v>3225</v>
      </c>
    </row>
    <row r="262" spans="9:11" x14ac:dyDescent="0.25">
      <c r="I262" s="65" t="s">
        <v>317</v>
      </c>
      <c r="J262" s="65">
        <v>32</v>
      </c>
      <c r="K262" s="65">
        <v>3975</v>
      </c>
    </row>
    <row r="263" spans="9:11" x14ac:dyDescent="0.25">
      <c r="I263" s="65" t="s">
        <v>318</v>
      </c>
      <c r="J263" s="65">
        <v>33</v>
      </c>
      <c r="K263" s="65">
        <v>3165</v>
      </c>
    </row>
    <row r="264" spans="9:11" x14ac:dyDescent="0.25">
      <c r="I264" s="65" t="s">
        <v>319</v>
      </c>
      <c r="J264" s="65">
        <v>33</v>
      </c>
      <c r="K264" s="65">
        <v>3880</v>
      </c>
    </row>
    <row r="265" spans="9:11" x14ac:dyDescent="0.25">
      <c r="I265" s="65" t="s">
        <v>320</v>
      </c>
      <c r="J265" s="65">
        <v>34</v>
      </c>
      <c r="K265" s="65">
        <v>3225</v>
      </c>
    </row>
    <row r="266" spans="9:11" x14ac:dyDescent="0.25">
      <c r="I266" s="65" t="s">
        <v>321</v>
      </c>
      <c r="J266" s="65">
        <v>34</v>
      </c>
      <c r="K266" s="65">
        <v>3975</v>
      </c>
    </row>
    <row r="267" spans="9:11" x14ac:dyDescent="0.25">
      <c r="I267" s="65" t="s">
        <v>322</v>
      </c>
      <c r="J267" s="65">
        <v>35</v>
      </c>
      <c r="K267" s="65">
        <v>3165</v>
      </c>
    </row>
    <row r="268" spans="9:11" x14ac:dyDescent="0.25">
      <c r="I268" s="65" t="s">
        <v>323</v>
      </c>
      <c r="J268" s="65">
        <v>35</v>
      </c>
      <c r="K268" s="65">
        <v>3880</v>
      </c>
    </row>
    <row r="269" spans="9:11" x14ac:dyDescent="0.25">
      <c r="I269" s="65" t="s">
        <v>324</v>
      </c>
      <c r="J269" s="65">
        <v>36</v>
      </c>
      <c r="K269" s="65">
        <v>3225</v>
      </c>
    </row>
    <row r="270" spans="9:11" x14ac:dyDescent="0.25">
      <c r="I270" s="65" t="s">
        <v>325</v>
      </c>
      <c r="J270" s="65">
        <v>36</v>
      </c>
      <c r="K270" s="65">
        <v>3975</v>
      </c>
    </row>
    <row r="271" spans="9:11" x14ac:dyDescent="0.25">
      <c r="I271" s="65" t="s">
        <v>326</v>
      </c>
      <c r="J271" s="65">
        <v>37</v>
      </c>
      <c r="K271" s="65">
        <v>3165</v>
      </c>
    </row>
    <row r="272" spans="9:11" x14ac:dyDescent="0.25">
      <c r="I272" s="65" t="s">
        <v>327</v>
      </c>
      <c r="J272" s="65">
        <v>37</v>
      </c>
      <c r="K272" s="65">
        <v>3880</v>
      </c>
    </row>
    <row r="273" spans="9:11" x14ac:dyDescent="0.25">
      <c r="I273" s="65" t="s">
        <v>328</v>
      </c>
      <c r="J273" s="65">
        <v>38</v>
      </c>
      <c r="K273" s="65">
        <v>3225</v>
      </c>
    </row>
    <row r="274" spans="9:11" x14ac:dyDescent="0.25">
      <c r="I274" s="65" t="s">
        <v>329</v>
      </c>
      <c r="J274" s="65">
        <v>38</v>
      </c>
      <c r="K274" s="65">
        <v>3975</v>
      </c>
    </row>
  </sheetData>
  <mergeCells count="5">
    <mergeCell ref="A37:B37"/>
    <mergeCell ref="A9:B9"/>
    <mergeCell ref="A34:B34"/>
    <mergeCell ref="A35:B35"/>
    <mergeCell ref="A36:B3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44"/>
  <sheetViews>
    <sheetView topLeftCell="A22" zoomScaleNormal="100" workbookViewId="0">
      <selection activeCell="G12" sqref="G12"/>
    </sheetView>
  </sheetViews>
  <sheetFormatPr defaultRowHeight="15" x14ac:dyDescent="0.25"/>
  <cols>
    <col min="1" max="1" width="15.140625" bestFit="1" customWidth="1"/>
    <col min="2" max="2" width="26.7109375" customWidth="1"/>
    <col min="3" max="3" width="33.5703125" customWidth="1"/>
    <col min="4" max="4" width="14.28515625" customWidth="1"/>
    <col min="5" max="5" width="14.140625" customWidth="1"/>
    <col min="6" max="6" width="9.140625" customWidth="1"/>
    <col min="9" max="9" width="9.140625" hidden="1" customWidth="1"/>
    <col min="10" max="10" width="13.7109375" hidden="1" customWidth="1"/>
    <col min="11" max="12" width="13.140625" hidden="1" customWidth="1"/>
    <col min="13" max="13" width="9.140625" hidden="1" customWidth="1"/>
    <col min="14" max="14" width="16.28515625" hidden="1" customWidth="1"/>
    <col min="15" max="15" width="11" hidden="1" customWidth="1"/>
    <col min="16" max="16" width="11.5703125" style="23" hidden="1" customWidth="1"/>
    <col min="17" max="17" width="11.5703125" hidden="1" customWidth="1"/>
  </cols>
  <sheetData>
    <row r="2" spans="1:16" x14ac:dyDescent="0.25">
      <c r="N2" s="42"/>
    </row>
    <row r="3" spans="1:16" x14ac:dyDescent="0.25">
      <c r="O3" s="43"/>
    </row>
    <row r="4" spans="1:16" x14ac:dyDescent="0.25">
      <c r="L4" t="s">
        <v>4</v>
      </c>
      <c r="M4">
        <f>CCB!B15*33%</f>
        <v>2475</v>
      </c>
      <c r="N4" t="s">
        <v>330</v>
      </c>
      <c r="O4" s="43">
        <v>0.09</v>
      </c>
    </row>
    <row r="5" spans="1:16" x14ac:dyDescent="0.25">
      <c r="N5" t="s">
        <v>331</v>
      </c>
      <c r="O5" s="43">
        <v>0.09</v>
      </c>
    </row>
    <row r="9" spans="1:16" ht="15.75" thickBot="1" x14ac:dyDescent="0.3">
      <c r="N9" t="s">
        <v>3</v>
      </c>
      <c r="O9" s="22">
        <f>CCB!B20</f>
        <v>25512500</v>
      </c>
    </row>
    <row r="10" spans="1:16" s="19" customFormat="1" ht="27.75" customHeight="1" thickBot="1" x14ac:dyDescent="0.3">
      <c r="A10" s="78" t="s">
        <v>1</v>
      </c>
      <c r="B10" s="79"/>
      <c r="C10" s="79"/>
      <c r="D10" s="79"/>
      <c r="E10" s="80"/>
      <c r="P10" s="44"/>
    </row>
    <row r="11" spans="1:16" s="19" customFormat="1" ht="15.75" thickBot="1" x14ac:dyDescent="0.3">
      <c r="A11" s="21"/>
      <c r="B11" s="21"/>
      <c r="C11" s="21"/>
      <c r="D11" s="21"/>
      <c r="E11" s="21"/>
      <c r="P11" s="44"/>
    </row>
    <row r="12" spans="1:16" s="19" customFormat="1" ht="18" customHeight="1" thickBot="1" x14ac:dyDescent="0.3">
      <c r="A12" s="87" t="s">
        <v>45</v>
      </c>
      <c r="B12" s="88"/>
      <c r="C12" s="81">
        <f>CCB!B10</f>
        <v>0</v>
      </c>
      <c r="D12" s="82"/>
      <c r="E12" s="83"/>
      <c r="P12" s="44"/>
    </row>
    <row r="13" spans="1:16" s="19" customFormat="1" ht="15.75" thickBot="1" x14ac:dyDescent="0.3">
      <c r="A13" s="54"/>
      <c r="B13" s="54"/>
      <c r="C13" s="21"/>
      <c r="D13" s="21"/>
      <c r="E13" s="21"/>
      <c r="P13" s="44"/>
    </row>
    <row r="14" spans="1:16" s="19" customFormat="1" ht="18" customHeight="1" thickBot="1" x14ac:dyDescent="0.3">
      <c r="A14" s="87" t="s">
        <v>48</v>
      </c>
      <c r="B14" s="88"/>
      <c r="C14" s="81">
        <f>CCB!B11</f>
        <v>0</v>
      </c>
      <c r="D14" s="82"/>
      <c r="E14" s="83"/>
      <c r="P14" s="44"/>
    </row>
    <row r="15" spans="1:16" s="19" customFormat="1" ht="15.75" thickBot="1" x14ac:dyDescent="0.3">
      <c r="A15" s="54"/>
      <c r="B15" s="54"/>
      <c r="C15" s="21"/>
      <c r="D15" s="21"/>
      <c r="E15" s="21"/>
      <c r="P15" s="44"/>
    </row>
    <row r="16" spans="1:16" s="19" customFormat="1" ht="18" customHeight="1" thickBot="1" x14ac:dyDescent="0.3">
      <c r="A16" s="87" t="s">
        <v>2</v>
      </c>
      <c r="B16" s="89"/>
      <c r="C16" s="81">
        <f>CCB!B12</f>
        <v>0</v>
      </c>
      <c r="D16" s="82"/>
      <c r="E16" s="83"/>
      <c r="P16" s="44"/>
    </row>
    <row r="17" spans="1:17" s="21" customFormat="1" ht="18.75" customHeight="1" x14ac:dyDescent="0.25">
      <c r="A17"/>
      <c r="B17"/>
      <c r="C17"/>
      <c r="D17"/>
      <c r="E17"/>
      <c r="N17" s="21" t="s">
        <v>5</v>
      </c>
      <c r="O17" s="21" t="s">
        <v>6</v>
      </c>
      <c r="P17" s="25" t="s">
        <v>47</v>
      </c>
      <c r="Q17" s="21" t="s">
        <v>11</v>
      </c>
    </row>
    <row r="18" spans="1:17" ht="15.75" thickBot="1" x14ac:dyDescent="0.3">
      <c r="N18" s="22">
        <f>CCB!B23</f>
        <v>917125</v>
      </c>
      <c r="O18" s="22">
        <f>CCB!B24</f>
        <v>600000</v>
      </c>
      <c r="Q18" s="26">
        <f>SUM(N18:O18)</f>
        <v>1517125</v>
      </c>
    </row>
    <row r="19" spans="1:17" ht="20.25" thickBot="1" x14ac:dyDescent="0.3">
      <c r="A19" s="84" t="s">
        <v>12</v>
      </c>
      <c r="B19" s="85"/>
      <c r="C19" s="85"/>
      <c r="D19" s="85"/>
      <c r="E19" s="86"/>
      <c r="L19" t="s">
        <v>9</v>
      </c>
      <c r="N19" s="22"/>
      <c r="O19" s="22"/>
    </row>
    <row r="20" spans="1:17" ht="27.75" customHeight="1" thickBot="1" x14ac:dyDescent="0.3">
      <c r="A20" s="57" t="s">
        <v>13</v>
      </c>
      <c r="B20" s="58" t="s">
        <v>14</v>
      </c>
      <c r="C20" s="58" t="s">
        <v>15</v>
      </c>
      <c r="D20" s="59" t="s">
        <v>16</v>
      </c>
      <c r="E20" s="63" t="s">
        <v>47</v>
      </c>
      <c r="J20" s="21" t="s">
        <v>7</v>
      </c>
      <c r="K20" s="21" t="s">
        <v>8</v>
      </c>
      <c r="L20" s="21"/>
    </row>
    <row r="21" spans="1:17" ht="24.95" customHeight="1" x14ac:dyDescent="0.25">
      <c r="A21" s="47" t="s">
        <v>17</v>
      </c>
      <c r="B21" s="32"/>
      <c r="C21" s="31" t="s">
        <v>18</v>
      </c>
      <c r="D21" s="48">
        <v>1000000</v>
      </c>
      <c r="E21" s="60">
        <f>P21</f>
        <v>0</v>
      </c>
      <c r="J21" s="24">
        <v>0</v>
      </c>
      <c r="K21" s="24">
        <v>0</v>
      </c>
      <c r="L21" s="24"/>
      <c r="N21" s="23">
        <f t="shared" ref="N21:N33" si="0">$N$18*K21</f>
        <v>0</v>
      </c>
      <c r="O21" s="23">
        <f t="shared" ref="O21:O33" si="1">$O$18*K21</f>
        <v>0</v>
      </c>
      <c r="P21" s="23">
        <v>0</v>
      </c>
      <c r="Q21" s="26">
        <f>SUM(L21:O21)</f>
        <v>0</v>
      </c>
    </row>
    <row r="22" spans="1:17" ht="24.95" customHeight="1" x14ac:dyDescent="0.25">
      <c r="A22" s="49" t="s">
        <v>19</v>
      </c>
      <c r="B22" s="33" t="s">
        <v>20</v>
      </c>
      <c r="C22" s="46" t="s">
        <v>21</v>
      </c>
      <c r="D22" s="48">
        <f>Q22-D21</f>
        <v>5378125</v>
      </c>
      <c r="E22" s="61">
        <f t="shared" ref="E22:E33" si="2">P22</f>
        <v>765374.99999999988</v>
      </c>
      <c r="J22" s="24">
        <v>0.25</v>
      </c>
      <c r="K22" s="24">
        <v>0</v>
      </c>
      <c r="L22" s="25">
        <f t="shared" ref="L22:L33" si="3">$O$9*J22</f>
        <v>6378125</v>
      </c>
      <c r="N22" s="23">
        <f t="shared" si="0"/>
        <v>0</v>
      </c>
      <c r="O22" s="23">
        <f t="shared" si="1"/>
        <v>0</v>
      </c>
      <c r="P22" s="44">
        <f>($O$4*((L22*2/3)+(SUM(N22:O22))))+($O$5*((L22*2/3)+(SUM(N22:O22))))</f>
        <v>765374.99999999988</v>
      </c>
      <c r="Q22" s="26">
        <f t="shared" ref="Q22:Q33" si="4">SUM(L22:O22)</f>
        <v>6378125</v>
      </c>
    </row>
    <row r="23" spans="1:17" ht="24.95" customHeight="1" x14ac:dyDescent="0.25">
      <c r="A23" s="49" t="s">
        <v>22</v>
      </c>
      <c r="B23" s="34">
        <v>7.0000000000000007E-2</v>
      </c>
      <c r="C23" s="46" t="s">
        <v>23</v>
      </c>
      <c r="D23" s="48">
        <f>Q23</f>
        <v>1785875.0000000002</v>
      </c>
      <c r="E23" s="61">
        <f t="shared" si="2"/>
        <v>214305.00000000003</v>
      </c>
      <c r="J23" s="24">
        <v>7.0000000000000007E-2</v>
      </c>
      <c r="K23" s="24">
        <v>0</v>
      </c>
      <c r="L23" s="25">
        <f t="shared" si="3"/>
        <v>1785875.0000000002</v>
      </c>
      <c r="N23" s="23">
        <f t="shared" si="0"/>
        <v>0</v>
      </c>
      <c r="O23" s="23">
        <f t="shared" si="1"/>
        <v>0</v>
      </c>
      <c r="P23" s="44">
        <f t="shared" ref="P23:P33" si="5">($O$4*((L23*2/3)+(SUM(N23:O23))))+($O$5*((L23*2/3)+(SUM(N23:O23))))</f>
        <v>214305.00000000003</v>
      </c>
      <c r="Q23" s="26">
        <f t="shared" si="4"/>
        <v>1785875.0000000002</v>
      </c>
    </row>
    <row r="24" spans="1:17" ht="24.95" customHeight="1" x14ac:dyDescent="0.25">
      <c r="A24" s="49" t="s">
        <v>24</v>
      </c>
      <c r="B24" s="34" t="s">
        <v>25</v>
      </c>
      <c r="C24" s="46" t="s">
        <v>26</v>
      </c>
      <c r="D24" s="48">
        <f t="shared" ref="D24:D32" si="6">Q24</f>
        <v>2165156.25</v>
      </c>
      <c r="E24" s="61">
        <f t="shared" si="2"/>
        <v>282575.625</v>
      </c>
      <c r="J24" s="24">
        <v>7.0000000000000007E-2</v>
      </c>
      <c r="K24" s="24">
        <v>0.25</v>
      </c>
      <c r="L24" s="25">
        <f t="shared" si="3"/>
        <v>1785875.0000000002</v>
      </c>
      <c r="N24" s="23">
        <f t="shared" si="0"/>
        <v>229281.25</v>
      </c>
      <c r="O24" s="23">
        <f t="shared" si="1"/>
        <v>150000</v>
      </c>
      <c r="P24" s="44">
        <f t="shared" si="5"/>
        <v>282575.625</v>
      </c>
      <c r="Q24" s="26">
        <f t="shared" si="4"/>
        <v>2165156.25</v>
      </c>
    </row>
    <row r="25" spans="1:17" ht="24.95" customHeight="1" x14ac:dyDescent="0.25">
      <c r="A25" s="49" t="s">
        <v>27</v>
      </c>
      <c r="B25" s="34">
        <v>7.0000000000000007E-2</v>
      </c>
      <c r="C25" s="46" t="s">
        <v>28</v>
      </c>
      <c r="D25" s="48">
        <f t="shared" si="6"/>
        <v>1785875.0000000002</v>
      </c>
      <c r="E25" s="61">
        <f t="shared" si="2"/>
        <v>214305.00000000003</v>
      </c>
      <c r="J25" s="24">
        <v>7.0000000000000007E-2</v>
      </c>
      <c r="K25" s="24">
        <v>0</v>
      </c>
      <c r="L25" s="25">
        <f t="shared" si="3"/>
        <v>1785875.0000000002</v>
      </c>
      <c r="N25" s="23">
        <f t="shared" si="0"/>
        <v>0</v>
      </c>
      <c r="O25" s="23">
        <f t="shared" si="1"/>
        <v>0</v>
      </c>
      <c r="P25" s="44">
        <f t="shared" si="5"/>
        <v>214305.00000000003</v>
      </c>
      <c r="Q25" s="26">
        <f t="shared" si="4"/>
        <v>1785875.0000000002</v>
      </c>
    </row>
    <row r="26" spans="1:17" ht="24.95" customHeight="1" x14ac:dyDescent="0.25">
      <c r="A26" s="49" t="s">
        <v>29</v>
      </c>
      <c r="B26" s="34" t="s">
        <v>25</v>
      </c>
      <c r="C26" s="46" t="s">
        <v>30</v>
      </c>
      <c r="D26" s="48">
        <f t="shared" si="6"/>
        <v>2165156.25</v>
      </c>
      <c r="E26" s="61">
        <f t="shared" si="2"/>
        <v>282575.625</v>
      </c>
      <c r="J26" s="24">
        <v>7.0000000000000007E-2</v>
      </c>
      <c r="K26" s="24">
        <v>0.25</v>
      </c>
      <c r="L26" s="25">
        <f t="shared" si="3"/>
        <v>1785875.0000000002</v>
      </c>
      <c r="N26" s="23">
        <f t="shared" si="0"/>
        <v>229281.25</v>
      </c>
      <c r="O26" s="23">
        <f t="shared" si="1"/>
        <v>150000</v>
      </c>
      <c r="P26" s="44">
        <f t="shared" si="5"/>
        <v>282575.625</v>
      </c>
      <c r="Q26" s="26">
        <f t="shared" si="4"/>
        <v>2165156.25</v>
      </c>
    </row>
    <row r="27" spans="1:17" ht="24.95" customHeight="1" x14ac:dyDescent="0.25">
      <c r="A27" s="49" t="s">
        <v>31</v>
      </c>
      <c r="B27" s="34">
        <v>7.0000000000000007E-2</v>
      </c>
      <c r="C27" s="46" t="s">
        <v>32</v>
      </c>
      <c r="D27" s="48">
        <f t="shared" si="6"/>
        <v>1785875.0000000002</v>
      </c>
      <c r="E27" s="61">
        <f t="shared" si="2"/>
        <v>214305.00000000003</v>
      </c>
      <c r="J27" s="24">
        <v>7.0000000000000007E-2</v>
      </c>
      <c r="K27" s="24">
        <v>0</v>
      </c>
      <c r="L27" s="25">
        <f t="shared" si="3"/>
        <v>1785875.0000000002</v>
      </c>
      <c r="N27" s="23">
        <f t="shared" si="0"/>
        <v>0</v>
      </c>
      <c r="O27" s="23">
        <f t="shared" si="1"/>
        <v>0</v>
      </c>
      <c r="P27" s="44">
        <f t="shared" si="5"/>
        <v>214305.00000000003</v>
      </c>
      <c r="Q27" s="26">
        <f t="shared" si="4"/>
        <v>1785875.0000000002</v>
      </c>
    </row>
    <row r="28" spans="1:17" ht="24.95" customHeight="1" x14ac:dyDescent="0.25">
      <c r="A28" s="49" t="s">
        <v>33</v>
      </c>
      <c r="B28" s="34">
        <v>7.0000000000000007E-2</v>
      </c>
      <c r="C28" s="46" t="s">
        <v>34</v>
      </c>
      <c r="D28" s="48">
        <f t="shared" si="6"/>
        <v>1785875.0000000002</v>
      </c>
      <c r="E28" s="61">
        <f t="shared" si="2"/>
        <v>214305.00000000003</v>
      </c>
      <c r="J28" s="24">
        <v>7.0000000000000007E-2</v>
      </c>
      <c r="K28" s="24">
        <v>0</v>
      </c>
      <c r="L28" s="25">
        <f t="shared" si="3"/>
        <v>1785875.0000000002</v>
      </c>
      <c r="N28" s="23">
        <f t="shared" si="0"/>
        <v>0</v>
      </c>
      <c r="O28" s="23">
        <f t="shared" si="1"/>
        <v>0</v>
      </c>
      <c r="P28" s="44">
        <f t="shared" si="5"/>
        <v>214305.00000000003</v>
      </c>
      <c r="Q28" s="26">
        <f t="shared" si="4"/>
        <v>1785875.0000000002</v>
      </c>
    </row>
    <row r="29" spans="1:17" ht="24.95" customHeight="1" x14ac:dyDescent="0.25">
      <c r="A29" s="49" t="s">
        <v>35</v>
      </c>
      <c r="B29" s="34" t="s">
        <v>25</v>
      </c>
      <c r="C29" s="46" t="s">
        <v>36</v>
      </c>
      <c r="D29" s="48">
        <f t="shared" si="6"/>
        <v>2165156.25</v>
      </c>
      <c r="E29" s="61">
        <f t="shared" si="2"/>
        <v>282575.625</v>
      </c>
      <c r="J29" s="24">
        <v>7.0000000000000007E-2</v>
      </c>
      <c r="K29" s="24">
        <v>0.25</v>
      </c>
      <c r="L29" s="25">
        <f t="shared" si="3"/>
        <v>1785875.0000000002</v>
      </c>
      <c r="N29" s="23">
        <f t="shared" si="0"/>
        <v>229281.25</v>
      </c>
      <c r="O29" s="23">
        <f t="shared" si="1"/>
        <v>150000</v>
      </c>
      <c r="P29" s="44">
        <f t="shared" si="5"/>
        <v>282575.625</v>
      </c>
      <c r="Q29" s="26">
        <f t="shared" si="4"/>
        <v>2165156.25</v>
      </c>
    </row>
    <row r="30" spans="1:17" ht="24.95" customHeight="1" x14ac:dyDescent="0.25">
      <c r="A30" s="49" t="s">
        <v>37</v>
      </c>
      <c r="B30" s="34">
        <v>7.0000000000000007E-2</v>
      </c>
      <c r="C30" s="46" t="s">
        <v>38</v>
      </c>
      <c r="D30" s="48">
        <f t="shared" si="6"/>
        <v>1785875.0000000002</v>
      </c>
      <c r="E30" s="61">
        <f t="shared" si="2"/>
        <v>214305.00000000003</v>
      </c>
      <c r="J30" s="24">
        <v>7.0000000000000007E-2</v>
      </c>
      <c r="K30" s="24">
        <v>0</v>
      </c>
      <c r="L30" s="25">
        <f t="shared" si="3"/>
        <v>1785875.0000000002</v>
      </c>
      <c r="N30" s="23">
        <f t="shared" si="0"/>
        <v>0</v>
      </c>
      <c r="O30" s="23">
        <f t="shared" si="1"/>
        <v>0</v>
      </c>
      <c r="P30" s="44">
        <f t="shared" si="5"/>
        <v>214305.00000000003</v>
      </c>
      <c r="Q30" s="26">
        <f t="shared" si="4"/>
        <v>1785875.0000000002</v>
      </c>
    </row>
    <row r="31" spans="1:17" ht="24.95" customHeight="1" x14ac:dyDescent="0.25">
      <c r="A31" s="49" t="s">
        <v>39</v>
      </c>
      <c r="B31" s="34">
        <v>7.0000000000000007E-2</v>
      </c>
      <c r="C31" s="46" t="s">
        <v>40</v>
      </c>
      <c r="D31" s="48">
        <f t="shared" si="6"/>
        <v>1785875.0000000002</v>
      </c>
      <c r="E31" s="61">
        <f t="shared" si="2"/>
        <v>214305.00000000003</v>
      </c>
      <c r="J31" s="24">
        <v>7.0000000000000007E-2</v>
      </c>
      <c r="K31" s="24">
        <v>0</v>
      </c>
      <c r="L31" s="25">
        <f t="shared" si="3"/>
        <v>1785875.0000000002</v>
      </c>
      <c r="N31" s="23">
        <f t="shared" si="0"/>
        <v>0</v>
      </c>
      <c r="O31" s="23">
        <f t="shared" si="1"/>
        <v>0</v>
      </c>
      <c r="P31" s="44">
        <f t="shared" si="5"/>
        <v>214305.00000000003</v>
      </c>
      <c r="Q31" s="26">
        <f t="shared" si="4"/>
        <v>1785875.0000000002</v>
      </c>
    </row>
    <row r="32" spans="1:17" ht="24.95" customHeight="1" x14ac:dyDescent="0.25">
      <c r="A32" s="49" t="s">
        <v>41</v>
      </c>
      <c r="B32" s="34">
        <v>0.06</v>
      </c>
      <c r="C32" s="46" t="s">
        <v>42</v>
      </c>
      <c r="D32" s="48">
        <f t="shared" si="6"/>
        <v>1530750</v>
      </c>
      <c r="E32" s="61">
        <f t="shared" si="2"/>
        <v>183690</v>
      </c>
      <c r="J32" s="24">
        <v>0.06</v>
      </c>
      <c r="K32" s="24">
        <v>0</v>
      </c>
      <c r="L32" s="25">
        <f t="shared" si="3"/>
        <v>1530750</v>
      </c>
      <c r="N32" s="23">
        <f t="shared" si="0"/>
        <v>0</v>
      </c>
      <c r="O32" s="23">
        <f t="shared" si="1"/>
        <v>0</v>
      </c>
      <c r="P32" s="44">
        <f t="shared" si="5"/>
        <v>183690</v>
      </c>
      <c r="Q32" s="26">
        <f t="shared" si="4"/>
        <v>1530750</v>
      </c>
    </row>
    <row r="33" spans="1:17" ht="24.95" customHeight="1" x14ac:dyDescent="0.25">
      <c r="A33" s="49" t="s">
        <v>43</v>
      </c>
      <c r="B33" s="33" t="s">
        <v>63</v>
      </c>
      <c r="C33" s="46" t="s">
        <v>44</v>
      </c>
      <c r="D33" s="48">
        <f>Q33</f>
        <v>1910031.25</v>
      </c>
      <c r="E33" s="61">
        <f t="shared" si="2"/>
        <v>251960.625</v>
      </c>
      <c r="J33" s="24">
        <v>0.06</v>
      </c>
      <c r="K33" s="24">
        <v>0.25</v>
      </c>
      <c r="L33" s="25">
        <f t="shared" si="3"/>
        <v>1530750</v>
      </c>
      <c r="N33" s="23">
        <f t="shared" si="0"/>
        <v>229281.25</v>
      </c>
      <c r="O33" s="23">
        <f t="shared" si="1"/>
        <v>150000</v>
      </c>
      <c r="P33" s="44">
        <f t="shared" si="5"/>
        <v>251960.625</v>
      </c>
      <c r="Q33" s="26">
        <f t="shared" si="4"/>
        <v>1910031.25</v>
      </c>
    </row>
    <row r="34" spans="1:17" s="27" customFormat="1" ht="33" customHeight="1" thickBot="1" x14ac:dyDescent="0.3">
      <c r="A34" s="50"/>
      <c r="B34" s="51"/>
      <c r="C34" s="52" t="s">
        <v>11</v>
      </c>
      <c r="D34" s="53">
        <f>SUM(D21:D33)</f>
        <v>27029625</v>
      </c>
      <c r="E34" s="62">
        <f>SUM(E21:E33)</f>
        <v>3334582.5</v>
      </c>
      <c r="I34" s="27" t="s">
        <v>10</v>
      </c>
      <c r="J34" s="28">
        <f>SUM(J21:J33)</f>
        <v>1.0000000000000004</v>
      </c>
      <c r="K34" s="28">
        <f>SUM(K21:K33)</f>
        <v>1</v>
      </c>
      <c r="L34" s="29">
        <f>SUM(L22:L33)</f>
        <v>25512500</v>
      </c>
      <c r="N34" s="29">
        <f t="shared" ref="N34:Q34" si="7">SUM(N21:N33)</f>
        <v>917125</v>
      </c>
      <c r="O34" s="29">
        <f t="shared" si="7"/>
        <v>600000</v>
      </c>
      <c r="P34" s="72">
        <f t="shared" si="7"/>
        <v>3334582.5</v>
      </c>
      <c r="Q34" s="45">
        <f t="shared" si="7"/>
        <v>27029625</v>
      </c>
    </row>
    <row r="36" spans="1:17" ht="19.5" customHeight="1" x14ac:dyDescent="0.25">
      <c r="B36" s="65" t="s">
        <v>64</v>
      </c>
      <c r="C36" s="66">
        <f>SUM(D21:E31)</f>
        <v>26487775.625</v>
      </c>
    </row>
    <row r="37" spans="1:17" ht="19.5" customHeight="1" x14ac:dyDescent="0.25">
      <c r="B37" s="65" t="s">
        <v>65</v>
      </c>
      <c r="C37" s="65">
        <v>0</v>
      </c>
    </row>
    <row r="38" spans="1:17" ht="19.5" customHeight="1" x14ac:dyDescent="0.25">
      <c r="B38" s="67" t="s">
        <v>66</v>
      </c>
      <c r="C38" s="68">
        <f>C36-C37</f>
        <v>26487775.625</v>
      </c>
    </row>
    <row r="40" spans="1:17" s="19" customFormat="1" x14ac:dyDescent="0.25">
      <c r="A40" s="19" t="s">
        <v>61</v>
      </c>
      <c r="P40" s="44"/>
    </row>
    <row r="41" spans="1:17" s="19" customFormat="1" ht="32.25" customHeight="1" x14ac:dyDescent="0.25">
      <c r="A41" s="77" t="s">
        <v>62</v>
      </c>
      <c r="B41" s="77"/>
      <c r="C41" s="77"/>
      <c r="D41" s="77"/>
      <c r="E41" s="77"/>
      <c r="P41" s="44"/>
    </row>
    <row r="42" spans="1:17" s="19" customFormat="1" ht="32.25" customHeight="1" x14ac:dyDescent="0.25">
      <c r="A42" s="77" t="s">
        <v>332</v>
      </c>
      <c r="B42" s="77"/>
      <c r="C42" s="77"/>
      <c r="D42" s="77"/>
      <c r="E42" s="77"/>
      <c r="P42" s="44"/>
    </row>
    <row r="43" spans="1:17" s="19" customFormat="1" ht="32.25" customHeight="1" x14ac:dyDescent="0.25">
      <c r="A43" s="77" t="s">
        <v>333</v>
      </c>
      <c r="B43" s="77"/>
      <c r="C43" s="77"/>
      <c r="D43" s="77"/>
      <c r="E43" s="77"/>
      <c r="P43" s="44"/>
    </row>
    <row r="44" spans="1:17" x14ac:dyDescent="0.25">
      <c r="A44" s="74" t="s">
        <v>334</v>
      </c>
      <c r="B44" s="74"/>
      <c r="C44" s="74"/>
      <c r="D44" s="74"/>
      <c r="E44" s="74"/>
    </row>
  </sheetData>
  <mergeCells count="12">
    <mergeCell ref="A44:E44"/>
    <mergeCell ref="A10:E10"/>
    <mergeCell ref="C12:E12"/>
    <mergeCell ref="C14:E14"/>
    <mergeCell ref="C16:E16"/>
    <mergeCell ref="A43:E43"/>
    <mergeCell ref="A41:E41"/>
    <mergeCell ref="A42:E42"/>
    <mergeCell ref="A19:E19"/>
    <mergeCell ref="A12:B12"/>
    <mergeCell ref="A14:B14"/>
    <mergeCell ref="A16:B16"/>
  </mergeCells>
  <pageMargins left="0.7" right="0.7" top="0.75" bottom="0.75" header="0.3" footer="0.3"/>
  <pageSetup paperSize="9" scale="7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CCB</vt:lpstr>
      <vt:lpstr>Payment Schedule</vt:lpstr>
      <vt:lpstr>CCB!Print_Area</vt:lpstr>
      <vt:lpstr>'Payment Schedule'!Print_Area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Corporate Edition</dc:creator>
  <cp:lastModifiedBy>AdmiN</cp:lastModifiedBy>
  <cp:lastPrinted>2018-11-19T07:03:02Z</cp:lastPrinted>
  <dcterms:created xsi:type="dcterms:W3CDTF">2016-01-18T06:01:10Z</dcterms:created>
  <dcterms:modified xsi:type="dcterms:W3CDTF">2019-04-21T09:33:58Z</dcterms:modified>
</cp:coreProperties>
</file>